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3795" windowWidth="20520" windowHeight="3855" activeTab="2"/>
  </bookViews>
  <sheets>
    <sheet name="Krycí list" sheetId="1" r:id="rId1"/>
    <sheet name="Rekapitulace" sheetId="2" r:id="rId2"/>
    <sheet name="100 stavební" sheetId="3" r:id="rId3"/>
    <sheet name="200 ZT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dfgvf" localSheetId="5">[1]Rekapitulace!#REF!</definedName>
    <definedName name="\dfgvf">[1]Rekapitulace!#REF!</definedName>
    <definedName name="aergeqg">[2]Rekapitulace!#REF!</definedName>
    <definedName name="afbaba">'[3]Krycí list'!$G$7</definedName>
    <definedName name="agag">[4]Rekapitulace!#REF!</definedName>
    <definedName name="ageg" localSheetId="5">#REF!</definedName>
    <definedName name="ageg">#REF!</definedName>
    <definedName name="agfg">'[1]100-stav.část'!#REF!</definedName>
    <definedName name="agg" localSheetId="5">[4]Rekapitulace!#REF!</definedName>
    <definedName name="agg">[4]Rekapitulace!#REF!</definedName>
    <definedName name="aghabh">'[1]100-stav.část'!#REF!</definedName>
    <definedName name="agqergqe">[2]Položky!#REF!</definedName>
    <definedName name="agvfvg">'[5]Krycí list'!$C$4</definedName>
    <definedName name="arfgfr" localSheetId="4">'[1]100-stav.část'!#REF!</definedName>
    <definedName name="arfgfr" localSheetId="5">'[1]100-stav.část'!#REF!</definedName>
    <definedName name="arfgfr">'[1]100-stav.část'!#REF!</definedName>
    <definedName name="artaret">'[1]100-stav.část'!#REF!</definedName>
    <definedName name="avbadvb">[1]Rekapitulace!#REF!</definedName>
    <definedName name="avdv">[1]Rekapitulace!#REF!</definedName>
    <definedName name="avgabvaab" localSheetId="5">'[3]100 PS'!#REF!</definedName>
    <definedName name="avgabvaab">'[3]100 PS'!#REF!</definedName>
    <definedName name="AVGFVBG">[5]Rekapitulace!#REF!</definedName>
    <definedName name="b">[1]Rekapitulace!#REF!</definedName>
    <definedName name="bbb">#REF!</definedName>
    <definedName name="bbbvfgbnf">#REF!</definedName>
    <definedName name="bbdbdf">#REF!</definedName>
    <definedName name="bbeb" localSheetId="5">[3]Rekapitulace!#REF!</definedName>
    <definedName name="bbeb">[3]Rekapitulace!#REF!</definedName>
    <definedName name="bbgbfg">'[6]Krycí list'!$G$7</definedName>
    <definedName name="bbgbnnn">[3]Rekapitulace!$F$14</definedName>
    <definedName name="bbgbrgbhss">'[2]Krycí list'!$G$7</definedName>
    <definedName name="bbx">#REF!</definedName>
    <definedName name="bd">[6]Rekapitulace!$H$35</definedName>
    <definedName name="bdbdbdb">#REF!</definedName>
    <definedName name="bdbdgdf">#REF!</definedName>
    <definedName name="bdnd">[2]Rekapitulace!$I$14</definedName>
    <definedName name="bfdgb">[1]Rekapitulace!#REF!</definedName>
    <definedName name="bfgb">'[1]100-stav.část'!#REF!</definedName>
    <definedName name="bgb">#REF!</definedName>
    <definedName name="bgbgb">#REF!</definedName>
    <definedName name="bgbrsgwgwg">[2]Položky!#REF!</definedName>
    <definedName name="bgeba" localSheetId="5">[3]Rekapitulace!#REF!</definedName>
    <definedName name="bgeba">[3]Rekapitulace!#REF!</definedName>
    <definedName name="bghbfg">[7]Rekapitulace!#REF!</definedName>
    <definedName name="bgsbbs" localSheetId="5">'[3]100 PS'!#REF!</definedName>
    <definedName name="bgsbbs">'[3]100 PS'!#REF!</definedName>
    <definedName name="bgsdfb" localSheetId="4">[1]Rekapitulace!#REF!</definedName>
    <definedName name="bgsdfb" localSheetId="5">[1]Rekapitulace!#REF!</definedName>
    <definedName name="bgsdfb">[1]Rekapitulace!#REF!</definedName>
    <definedName name="bngbnf">[1]Rekapitulace!#REF!</definedName>
    <definedName name="bnxn">[1]Rekapitulace!$H$16</definedName>
    <definedName name="bsfb" localSheetId="5">'[3]100 PS'!#REF!</definedName>
    <definedName name="bsfb">'[3]100 PS'!#REF!</definedName>
    <definedName name="bvvycb">[7]Rekapitulace!$H$35</definedName>
    <definedName name="bvxcv">#REF!</definedName>
    <definedName name="bxbn">[1]Rekapitulace!#REF!</definedName>
    <definedName name="bxcbg">'[1]100-stav.část'!#REF!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gfdj" localSheetId="4">[1]Rekapitulace!#REF!</definedName>
    <definedName name="cgfdj" localSheetId="5">[1]Rekapitulace!#REF!</definedName>
    <definedName name="cgfdj">[1]Rekapitulace!#REF!</definedName>
    <definedName name="cisloobjektu" localSheetId="3">'[8]Krycí list'!$A$4</definedName>
    <definedName name="cisloobjektu" localSheetId="4">'[1]Krycí list'!$A$4</definedName>
    <definedName name="cisloobjektu" localSheetId="5">'[1]Krycí list'!$A$4</definedName>
    <definedName name="cisloobjektu">'Krycí list'!$A$4</definedName>
    <definedName name="cislostavby" localSheetId="3">'[8]Krycí list'!$A$6</definedName>
    <definedName name="cislostavby" localSheetId="4">'[1]Krycí list'!$A$6</definedName>
    <definedName name="cislostavby" localSheetId="5">'[1]Krycí list'!$A$6</definedName>
    <definedName name="cislostavby">'Krycí list'!$A$6</definedName>
    <definedName name="cvbfb">'[1]100-stav.část'!#REF!</definedName>
    <definedName name="Datum">'Krycí list'!$B$26</definedName>
    <definedName name="dbgdfgb" localSheetId="5">#REF!</definedName>
    <definedName name="dbgdfgb">#REF!</definedName>
    <definedName name="ddddd" localSheetId="5">#REF!</definedName>
    <definedName name="ddddd">#REF!</definedName>
    <definedName name="df">[1]Rekapitulace!#REF!</definedName>
    <definedName name="dfbdfbg">[1]Rekapitulace!#REF!</definedName>
    <definedName name="dfbgd">[6]Rekapitulace!#REF!</definedName>
    <definedName name="dfddf">[6]Rekapitulace!#REF!</definedName>
    <definedName name="dfds\">[7]Rekapitulace!#REF!</definedName>
    <definedName name="dfgfd">#REF!</definedName>
    <definedName name="dfjzd" localSheetId="5">[1]Rekapitulace!#REF!</definedName>
    <definedName name="dfjzd">[1]Rekapitulace!#REF!</definedName>
    <definedName name="dfvgava">#REF!</definedName>
    <definedName name="dhjn">[1]Rekapitulace!#REF!</definedName>
    <definedName name="Dil">Rekapitulace!$A$6</definedName>
    <definedName name="dngf">'[1]100-stav.část'!#REF!</definedName>
    <definedName name="Dodavka" localSheetId="3">[8]Rekapitulace!$G$10</definedName>
    <definedName name="Dodavka" localSheetId="4">[1]Rekapitulace!$G$14</definedName>
    <definedName name="Dodavka" localSheetId="5">[1]Rekapitulace!$G$15</definedName>
    <definedName name="Dodavka">Rekapitulace!$G$32</definedName>
    <definedName name="Dodavka0" localSheetId="3">'200 ZT'!#REF!</definedName>
    <definedName name="Dodavka0" localSheetId="4">'410 PS'!#REF!</definedName>
    <definedName name="Dodavka0" localSheetId="5">'700 MaR'!#REF!</definedName>
    <definedName name="Dodavka0">'100 stavební'!#REF!</definedName>
    <definedName name="drgs" localSheetId="5">'[1]100-stav.část'!#REF!</definedName>
    <definedName name="drgs">'[1]100-stav.část'!#REF!</definedName>
    <definedName name="dsf" localSheetId="5">#REF!</definedName>
    <definedName name="dsf">#REF!</definedName>
    <definedName name="dvbadfv">[1]Rekapitulace!#REF!</definedName>
    <definedName name="dvdf">#REF!</definedName>
    <definedName name="ebgeb" localSheetId="5">[3]Rekapitulace!#REF!</definedName>
    <definedName name="ebgeb">[3]Rekapitulace!#REF!</definedName>
    <definedName name="ebrb" localSheetId="5">[3]Rekapitulace!#REF!</definedName>
    <definedName name="ebrb">[3]Rekapitulace!#REF!</definedName>
    <definedName name="egbaebaa" localSheetId="5">'[3]100 PS'!#REF!</definedName>
    <definedName name="egbaebaa">'[3]100 PS'!#REF!</definedName>
    <definedName name="egg">[2]Rekapitulace!#REF!</definedName>
    <definedName name="ehehe">[2]Položky!#REF!</definedName>
    <definedName name="erert">[7]Rekapitulace!$H$30</definedName>
    <definedName name="eretaert">'[1]100-stav.část'!#REF!</definedName>
    <definedName name="erewr">'[1]100-stav.část'!#REF!</definedName>
    <definedName name="erewrt">'[1]100-stav.část'!#REF!</definedName>
    <definedName name="ergaerta">'[1]100-stav.část'!#REF!</definedName>
    <definedName name="ergbeb">[3]Rekapitulace!$H$21</definedName>
    <definedName name="ergtrgter">'[2]Krycí list'!$G$7</definedName>
    <definedName name="errw">'[7]Krycí list'!$C$4</definedName>
    <definedName name="ertf">#REF!</definedName>
    <definedName name="ertter">[1]Rekapitulace!#REF!</definedName>
    <definedName name="erwr">[7]Rekapitulace!$E$30</definedName>
    <definedName name="eshsww">[2]Rekapitulace!$H$14</definedName>
    <definedName name="fb">[1]Rekapitulace!$E$13</definedName>
    <definedName name="fbgd" localSheetId="5">#REF!</definedName>
    <definedName name="fbgd">#REF!</definedName>
    <definedName name="fbgfdbgf">'[7]Krycí list'!$A$4</definedName>
    <definedName name="fbhgf">'[4]Krycí list'!$A$6</definedName>
    <definedName name="fd" localSheetId="5">#REF!</definedName>
    <definedName name="fd">#REF!</definedName>
    <definedName name="fda\b" localSheetId="5">#REF!</definedName>
    <definedName name="fda\b">#REF!</definedName>
    <definedName name="fdbg">[6]Rekapitulace!#REF!</definedName>
    <definedName name="fdbgdf">#REF!</definedName>
    <definedName name="fdf">#REF!</definedName>
    <definedName name="fdgd" localSheetId="5">#REF!</definedName>
    <definedName name="fdgd">#REF!</definedName>
    <definedName name="fdgdf" localSheetId="5">#REF!</definedName>
    <definedName name="fdgdf">#REF!</definedName>
    <definedName name="fdgfag">[4]Rekapitulace!$H$22</definedName>
    <definedName name="fdgjd" localSheetId="5">'[1]100-stav.část'!#REF!</definedName>
    <definedName name="fdgjd">'[1]100-stav.část'!#REF!</definedName>
    <definedName name="fdgt">[7]Rekapitulace!$G$30</definedName>
    <definedName name="fff" localSheetId="5">#REF!</definedName>
    <definedName name="fff">#REF!</definedName>
    <definedName name="fg" localSheetId="5">#REF!</definedName>
    <definedName name="fg">#REF!</definedName>
    <definedName name="fga">#REF!</definedName>
    <definedName name="fgafg" localSheetId="5">[4]Rekapitulace!#REF!</definedName>
    <definedName name="fgafg">[4]Rekapitulace!#REF!</definedName>
    <definedName name="fgb">[1]Rekapitulace!#REF!</definedName>
    <definedName name="fgbfg">[1]Rekapitulace!#REF!</definedName>
    <definedName name="fgbs">[3]Rekapitulace!$H$14</definedName>
    <definedName name="fgdb">[1]Rekapitulace!$I$13</definedName>
    <definedName name="fge">#REF!</definedName>
    <definedName name="fgeg">'[1]100-stav.část'!#REF!</definedName>
    <definedName name="fgegfa">#REF!</definedName>
    <definedName name="fgfg">[7]Rekapitulace!#REF!</definedName>
    <definedName name="fgfga">'[4]Krycí list'!$G$7</definedName>
    <definedName name="fgfgdysf">[4]Rekapitulace!#REF!</definedName>
    <definedName name="fgfgf">[4]Rekapitulace!#REF!</definedName>
    <definedName name="fggf">[1]Rekapitulace!#REF!</definedName>
    <definedName name="fghfg">#REF!</definedName>
    <definedName name="fghgf">#REF!</definedName>
    <definedName name="fghmjr">[1]Rekapitulace!#REF!</definedName>
    <definedName name="fghrnh">[4]Rekapitulace!$G$15</definedName>
    <definedName name="fghsfgh">#REF!</definedName>
    <definedName name="fgreg">[5]Rekapitulace!$F$29</definedName>
    <definedName name="fhf">[1]Rekapitulace!#REF!</definedName>
    <definedName name="fhjmrjm">[1]Rekapitulace!#REF!</definedName>
    <definedName name="frrrrrssb">[2]Rekapitulace!#REF!</definedName>
    <definedName name="FRT">'[7]100 stavební'!#REF!</definedName>
    <definedName name="fsghsfghb">#REF!</definedName>
    <definedName name="fshsh">[1]Rekapitulace!#REF!</definedName>
    <definedName name="fvb">[1]Rekapitulace!$G$13</definedName>
    <definedName name="FVGFVG">[5]Rekapitulace!#REF!</definedName>
    <definedName name="fxcvvb">'[7]100 stavební'!#REF!</definedName>
    <definedName name="fydb" localSheetId="5">#REF!</definedName>
    <definedName name="fydb">#REF!</definedName>
    <definedName name="gaa">[5]Rekapitulace!$E$29</definedName>
    <definedName name="gabgadg">'[5]100 stavební'!#REF!</definedName>
    <definedName name="gabgha">'[5]100 stavební'!#REF!</definedName>
    <definedName name="gag" localSheetId="5">[4]Rekapitulace!#REF!</definedName>
    <definedName name="gag">[4]Rekapitulace!#REF!</definedName>
    <definedName name="gah" localSheetId="5">#REF!</definedName>
    <definedName name="gah">#REF!</definedName>
    <definedName name="gahba">'[5]100 stavební'!#REF!</definedName>
    <definedName name="gb">[1]Rekapitulace!#REF!</definedName>
    <definedName name="gbdfg">[1]Rekapitulace!#REF!</definedName>
    <definedName name="gbfgfbn">'[1]Krycí list'!$G$7</definedName>
    <definedName name="gbfgh">'[6]Krycí list'!$A$4</definedName>
    <definedName name="gbgfsbgf">'[2]Krycí list'!$C$6</definedName>
    <definedName name="gbghhh">[2]Rekapitulace!$H$21</definedName>
    <definedName name="gbhf">'[7]Krycí list'!$A$6</definedName>
    <definedName name="gbhgsh">'[1]100-stav.část'!#REF!</definedName>
    <definedName name="gbxngn">'[1]100-stav.část'!#REF!</definedName>
    <definedName name="gdn">[3]Rekapitulace!$G$14</definedName>
    <definedName name="gea">#REF!</definedName>
    <definedName name="gebag">'[3]Krycí list'!$C$6</definedName>
    <definedName name="gefga">#REF!</definedName>
    <definedName name="ger">#REF!</definedName>
    <definedName name="gfbfg">'[4]Krycí list'!$A$4</definedName>
    <definedName name="gfdsg">'[1]100-stav.část'!#REF!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'[6]Krycí list'!$A$6</definedName>
    <definedName name="gfgfag">[4]Rekapitulace!$F$16</definedName>
    <definedName name="gfhbgh">[4]Rekapitulace!$G$16</definedName>
    <definedName name="gfhfgh">'[1]100-stav.část'!#REF!</definedName>
    <definedName name="gfhgffhb" localSheetId="5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[5]Rekapitulace!#REF!</definedName>
    <definedName name="gg">[6]Rekapitulace!$G$30</definedName>
    <definedName name="gge">[2]Rekapitulace!$H$21</definedName>
    <definedName name="ggf">#REF!</definedName>
    <definedName name="ggfg">'[4]100 stavební'!#REF!</definedName>
    <definedName name="ggfhbs">#REF!</definedName>
    <definedName name="gghg">'[1]100-stav.část'!#REF!</definedName>
    <definedName name="gghhb">'[1]100-stav.část'!#REF!</definedName>
    <definedName name="gghs">'[1]100-stav.část'!#REF!</definedName>
    <definedName name="gghsgfh">'[1]100-stav.část'!#REF!</definedName>
    <definedName name="ggsdfgs">'[4]100 stavební'!#REF!</definedName>
    <definedName name="ggtgh" localSheetId="5">#REF!</definedName>
    <definedName name="ggtgh">#REF!</definedName>
    <definedName name="gh">'[4]Krycí list'!$A$6</definedName>
    <definedName name="ghabh">[1]Rekapitulace!#REF!</definedName>
    <definedName name="ghagha">'[1]100-stav.část'!#REF!</definedName>
    <definedName name="ghbgb">'[1]100-stav.část'!#REF!</definedName>
    <definedName name="ghdfg">'[1]100-stav.část'!#REF!</definedName>
    <definedName name="ghfgfxhjgf" localSheetId="5">[1]Rekapitulace!#REF!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 localSheetId="5">#REF!</definedName>
    <definedName name="ghh">#REF!</definedName>
    <definedName name="ghhasg">[5]Rekapitulace!$I$29</definedName>
    <definedName name="ghn">[1]Rekapitulace!#REF!</definedName>
    <definedName name="ghnd">'[3]Krycí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5">'[1]100-stav.část'!#REF!</definedName>
    <definedName name="gjtj">'[1]100-stav.část'!#REF!</definedName>
    <definedName name="gq">[2]Rekapitulace!#REF!</definedName>
    <definedName name="gqqwwws">[2]Rekapitulace!#REF!</definedName>
    <definedName name="grghgrs">'[6]Krycí list'!$C$6</definedName>
    <definedName name="grtggt">[2]Položky!#REF!</definedName>
    <definedName name="gsdfbs" localSheetId="5">[1]Rekapitulace!#REF!</definedName>
    <definedName name="gsdfbs">[1]Rekapitulace!#REF!</definedName>
    <definedName name="gsfn">'[1]100-stav.část'!#REF!</definedName>
    <definedName name="gsg">[6]Rekapitulace!$H$30</definedName>
    <definedName name="gsghsh">'[1]100-stav.část'!#REF!</definedName>
    <definedName name="gsgs">'[4]Krycí list'!$C$4</definedName>
    <definedName name="gshs">'[1]100-stav.část'!#REF!</definedName>
    <definedName name="gtgrtgh">[6]Rekapitulace!$E$30</definedName>
    <definedName name="gtgtshb">[1]Rekapitulace!#REF!</definedName>
    <definedName name="gtrh">'[1]100-stav.část'!#REF!</definedName>
    <definedName name="gtztzz">'[1]100-stav.část'!#REF!</definedName>
    <definedName name="GVFVA">[5]Rekapitulace!#REF!</definedName>
    <definedName name="gvfvg">'[5]Krycí list'!$C$6</definedName>
    <definedName name="gvfvgfa">[5]Rekapitulace!$H$36</definedName>
    <definedName name="hbfgh" localSheetId="5">#REF!</definedName>
    <definedName name="hbfgh">#REF!</definedName>
    <definedName name="hbgfh">#REF!</definedName>
    <definedName name="hbgfn" localSheetId="5">'[1]100-stav.část'!#REF!</definedName>
    <definedName name="hbgfn">'[1]100-stav.část'!#REF!</definedName>
    <definedName name="hbgsnhb">'[1]100-stav.část'!#REF!</definedName>
    <definedName name="hdgnj">'[1]Krycí list'!$A$6</definedName>
    <definedName name="hdnh">'[1]100-stav.část'!#REF!</definedName>
    <definedName name="hffjkgh">'[3]Krycí list'!$C$4</definedName>
    <definedName name="hfg">'[4]Krycí list'!$A$4</definedName>
    <definedName name="hg">'[5]Krycí list'!$A$6</definedName>
    <definedName name="hgffdh">'[1]100-stav.část'!#REF!</definedName>
    <definedName name="hggj">[1]Rekapitulace!#REF!</definedName>
    <definedName name="hgh">'[4]100 stavební'!#REF!</definedName>
    <definedName name="hgrn">'[2]Krycí list'!$A$4</definedName>
    <definedName name="hgshs">'[1]100-stav.část'!#REF!</definedName>
    <definedName name="hgth">[1]Rekapitulace!#REF!</definedName>
    <definedName name="hhne">'[2]Krycí list'!$C$4</definedName>
    <definedName name="hhnf">'[1]100-stav.část'!#REF!</definedName>
    <definedName name="hhsh">[1]Rekapitulace!$I$16</definedName>
    <definedName name="hhsjnh">'[1]100-stav.část'!#REF!</definedName>
    <definedName name="hjmg" localSheetId="5">'[1]100-stav.část'!#REF!</definedName>
    <definedName name="hjmg">'[1]100-stav.část'!#REF!</definedName>
    <definedName name="hjtzujte">[2]Rekapitulace!$G$14</definedName>
    <definedName name="hjzthj">[2]Rekapitulace!$G$14</definedName>
    <definedName name="hndj">'[1]100-stav.část'!#REF!</definedName>
    <definedName name="hndnh">[2]Rekapitulace!$E$14</definedName>
    <definedName name="hng">'[3]Krycí list'!$A$4</definedName>
    <definedName name="hnhj">'[1]Krycí list'!$A$4</definedName>
    <definedName name="hnjte">'[3]100 PS'!#REF!</definedName>
    <definedName name="hnshg">[3]Rekapitulace!$I$14</definedName>
    <definedName name="hrhr">[1]Rekapitulace!$H$15</definedName>
    <definedName name="hrhwr">'[1]100-stav.část'!#REF!</definedName>
    <definedName name="hrshj">[4]Rekapitulace!$H$15</definedName>
    <definedName name="hrswjh" localSheetId="5">#REF!</definedName>
    <definedName name="hrswjh">#REF!</definedName>
    <definedName name="hs">'[5]100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3">[8]Rekapitulace!$E$10</definedName>
    <definedName name="HSV" localSheetId="4">[1]Rekapitulace!$E$14</definedName>
    <definedName name="HSV" localSheetId="5">[1]Rekapitulace!$E$15</definedName>
    <definedName name="HSV">Rekapitulace!$E$32</definedName>
    <definedName name="HSV0" localSheetId="3">'200 ZT'!#REF!</definedName>
    <definedName name="HSV0" localSheetId="4">'410 PS'!#REF!</definedName>
    <definedName name="HSV0" localSheetId="5">'700 MaR'!#REF!</definedName>
    <definedName name="HSV0">'100 stavební'!#REF!</definedName>
    <definedName name="htghbgt">[5]Rekapitulace!$H$29</definedName>
    <definedName name="hthztzh">'[2]Krycí list'!$A$6</definedName>
    <definedName name="hwerwh">[1]Rekapitulace!$H$20</definedName>
    <definedName name="hwrh">[1]Rekapitulace!$F$15</definedName>
    <definedName name="hwzh" localSheetId="5">[1]Rekapitulace!#REF!</definedName>
    <definedName name="hwzh">[1]Rekapitulace!#REF!</definedName>
    <definedName name="hzjrth">[4]Rekapitulace!$E$15</definedName>
    <definedName name="hzrj" localSheetId="5">#REF!</definedName>
    <definedName name="hzrj">#REF!</definedName>
    <definedName name="HZS" localSheetId="3">[8]Rekapitulace!$I$10</definedName>
    <definedName name="HZS" localSheetId="4">[1]Rekapitulace!$I$14</definedName>
    <definedName name="HZS" localSheetId="5">[1]Rekapitulace!$I$15</definedName>
    <definedName name="HZS">Rekapitulace!$I$32</definedName>
    <definedName name="HZS0" localSheetId="3">'200 ZT'!#REF!</definedName>
    <definedName name="HZS0" localSheetId="4">'410 PS'!#REF!</definedName>
    <definedName name="HZS0" localSheetId="5">'700 MaR'!#REF!</definedName>
    <definedName name="HZS0">'100 stavební'!#REF!</definedName>
    <definedName name="hzt">[1]Rekapitulace!#REF!</definedName>
    <definedName name="jhdn">[5]Rekapitulace!$G$29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kzu" localSheetId="5">#REF!</definedName>
    <definedName name="jkzu">#REF!</definedName>
    <definedName name="jnrnj">'[2]Krycí list'!$A$6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5">'[1]100-stav.část'!#REF!</definedName>
    <definedName name="mlů">'[1]100-stav.část'!#REF!</definedName>
    <definedName name="Mont" localSheetId="3">[8]Rekapitulace!$H$10</definedName>
    <definedName name="Mont" localSheetId="4">[1]Rekapitulace!$H$14</definedName>
    <definedName name="Mont" localSheetId="5">[1]Rekapitulace!$H$15</definedName>
    <definedName name="Mont">Rekapitulace!$H$32</definedName>
    <definedName name="Montaz0" localSheetId="3">'200 ZT'!#REF!</definedName>
    <definedName name="Montaz0" localSheetId="4">'410 PS'!#REF!</definedName>
    <definedName name="Montaz0" localSheetId="5">'700 MaR'!#REF!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3">'[8]Krycí list'!$C$4</definedName>
    <definedName name="nazevobjektu" localSheetId="4">'[1]Krycí list'!$C$4</definedName>
    <definedName name="nazevobjektu" localSheetId="5">'[1]Krycí list'!$C$4</definedName>
    <definedName name="nazevobjektu">'Krycí list'!$C$4</definedName>
    <definedName name="nazevstavby" localSheetId="3">'[8]Krycí list'!$C$6</definedName>
    <definedName name="nazevstavby" localSheetId="4">'[1]Krycí list'!$C$6</definedName>
    <definedName name="nazevstavby" localSheetId="5">'[1]Krycí list'!$C$6</definedName>
    <definedName name="nazevstavby">'Krycí list'!$C$6</definedName>
    <definedName name="_xlnm.Print_Titles" localSheetId="2">'100 stavební'!$1:$6</definedName>
    <definedName name="_xlnm.Print_Titles" localSheetId="3">'200 ZT'!$1:$6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nbdnd">[2]Položky!#REF!</definedName>
    <definedName name="nbdnnsf">[2]Položky!#REF!</definedName>
    <definedName name="ndghgtd">[2]Položky!#REF!</definedName>
    <definedName name="nh">[1]Rekapitulace!$G$16</definedName>
    <definedName name="nn">'[1]100-stav.část'!#REF!</definedName>
    <definedName name="nsnsn">[6]Rekapitulace!$I$30</definedName>
    <definedName name="nxbn">[1]Rekapitulace!$F$16</definedName>
    <definedName name="Objednatel">'Krycí list'!$C$8</definedName>
    <definedName name="_xlnm.Print_Area" localSheetId="2">'100 stavební'!$A$1:$G$143</definedName>
    <definedName name="_xlnm.Print_Area" localSheetId="3">'200 ZT'!$A$1:$G$35</definedName>
    <definedName name="_xlnm.Print_Area" localSheetId="4">'410 PS'!$A$1:$G$44</definedName>
    <definedName name="_xlnm.Print_Area" localSheetId="5">'700 MaR'!$A$1:$G$64</definedName>
    <definedName name="_xlnm.Print_Area" localSheetId="0">'Krycí list'!$A$1:$G$45</definedName>
    <definedName name="_xlnm.Print_Area" localSheetId="1">Rekapitulace!$A$1:$I$38</definedName>
    <definedName name="PocetMJ" localSheetId="3">'[8]Krycí list'!$G$7</definedName>
    <definedName name="PocetMJ" localSheetId="4">'[1]Krycí list'!$G$7</definedName>
    <definedName name="PocetMJ" localSheetId="5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3">[8]Rekapitulace!$F$10</definedName>
    <definedName name="PSV" localSheetId="4">[1]Rekapitulace!$F$14</definedName>
    <definedName name="PSV" localSheetId="5">[1]Rekapitulace!$F$15</definedName>
    <definedName name="PSV">Rekapitulace!$F$32</definedName>
    <definedName name="PSV0" localSheetId="3">'200 ZT'!#REF!</definedName>
    <definedName name="PSV0" localSheetId="4">'410 PS'!#REF!</definedName>
    <definedName name="PSV0" localSheetId="5">'700 MaR'!#REF!</definedName>
    <definedName name="PSV0">'100 stavební'!#REF!</definedName>
    <definedName name="qafdq" localSheetId="5">#REF!</definedName>
    <definedName name="qafdq">#REF!</definedName>
    <definedName name="qdeq" localSheetId="5">#REF!</definedName>
    <definedName name="qdeq">#REF!</definedName>
    <definedName name="qedfq" localSheetId="5">#REF!</definedName>
    <definedName name="qedfq">#REF!</definedName>
    <definedName name="REET">[7]Rekapitulace!$F$30</definedName>
    <definedName name="rER">'[7]Krycí list'!$G$7</definedName>
    <definedName name="rewr">'[7]Krycí list'!$C$6</definedName>
    <definedName name="rewrew">'[7]100 stavební'!#REF!</definedName>
    <definedName name="rge" localSheetId="5">#REF!</definedName>
    <definedName name="rge">#REF!</definedName>
    <definedName name="rgtegtre">'[7]100 stavební'!#REF!</definedName>
    <definedName name="rha">'[4]Krycí list'!$G$7</definedName>
    <definedName name="rhaswj">[4]Rekapitulace!$I$15</definedName>
    <definedName name="rhawj">'[4]Krycí list'!$C$4</definedName>
    <definedName name="rherhrt">[2]Položky!#REF!</definedName>
    <definedName name="rhj" localSheetId="5">#REF!</definedName>
    <definedName name="rhj">#REF!</definedName>
    <definedName name="rhrh">'[1]100-stav.část'!#REF!</definedName>
    <definedName name="rhrhj">'[4]Krycí list'!$C$6</definedName>
    <definedName name="rj">'[1]100-stav.část'!#REF!</definedName>
    <definedName name="rstrhrteh">[2]Položky!#REF!</definedName>
    <definedName name="rtarta">'[1]100-stav.část'!#REF!</definedName>
    <definedName name="rterazte">'[1]100-stav.část'!#REF!</definedName>
    <definedName name="rthtzrh">'[2]Krycí list'!$A$4</definedName>
    <definedName name="rtret">'[7]100 stavební'!#REF!</definedName>
    <definedName name="rtrter">'[7]100 stavební'!#REF!</definedName>
    <definedName name="sbbgsyfda">[2]Položky!#REF!</definedName>
    <definedName name="serwetr">[1]Rekapitulace!#REF!</definedName>
    <definedName name="sfgbhsn" localSheetId="5">'[3]100 PS'!#REF!</definedName>
    <definedName name="sfgbhsn">'[3]100 PS'!#REF!</definedName>
    <definedName name="sfs">[1]Rekapitulace!$G$15</definedName>
    <definedName name="sg">'[1]100-stav.část'!#REF!</definedName>
    <definedName name="sgbbgbgbgb">[2]Rekapitulace!#REF!</definedName>
    <definedName name="sgbgsfbfgb">[2]Rekapitulace!$H$14</definedName>
    <definedName name="sgghsh">'[1]100-stav.část'!#REF!</definedName>
    <definedName name="sghgsh">[4]Rekapitulace!$H$16</definedName>
    <definedName name="sghs">#REF!</definedName>
    <definedName name="sgsggbgsw">[2]Rekapitulace!$F$14</definedName>
    <definedName name="sgsh">'[1]100-stav.část'!#REF!</definedName>
    <definedName name="sh">[4]Rekapitulace!$F$15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3">'200 ZT'!$G$6</definedName>
    <definedName name="SloupecCC" localSheetId="4">'410 PS'!$G$6</definedName>
    <definedName name="SloupecCC" localSheetId="5">'700 MaR'!$G$6</definedName>
    <definedName name="SloupecCC">'100 stavební'!$G$6</definedName>
    <definedName name="SloupecCisloPol" localSheetId="3">'200 ZT'!$B$6</definedName>
    <definedName name="SloupecCisloPol" localSheetId="4">'410 PS'!$B$6</definedName>
    <definedName name="SloupecCisloPol" localSheetId="5">'700 MaR'!$B$6</definedName>
    <definedName name="SloupecCisloPol">'100 stavební'!$B$6</definedName>
    <definedName name="SloupecJC" localSheetId="3">'200 ZT'!$F$6</definedName>
    <definedName name="SloupecJC" localSheetId="4">'410 PS'!$F$6</definedName>
    <definedName name="SloupecJC" localSheetId="5">'700 MaR'!$F$6</definedName>
    <definedName name="SloupecJC">'100 stavební'!$F$6</definedName>
    <definedName name="SloupecMJ" localSheetId="3">'200 ZT'!$D$6</definedName>
    <definedName name="SloupecMJ" localSheetId="4">'410 PS'!$D$6</definedName>
    <definedName name="SloupecMJ" localSheetId="5">'700 MaR'!$D$6</definedName>
    <definedName name="SloupecMJ">'100 stavební'!$D$6</definedName>
    <definedName name="SloupecMnozstvi" localSheetId="3">'200 ZT'!$E$6</definedName>
    <definedName name="SloupecMnozstvi" localSheetId="4">'410 PS'!$E$6</definedName>
    <definedName name="SloupecMnozstvi" localSheetId="5">'700 MaR'!$E$6</definedName>
    <definedName name="SloupecMnozstvi">'100 stavební'!$E$6</definedName>
    <definedName name="SloupecNazPol" localSheetId="3">'200 ZT'!$C$6</definedName>
    <definedName name="SloupecNazPol" localSheetId="4">'410 PS'!$C$6</definedName>
    <definedName name="SloupecNazPol" localSheetId="5">'700 MaR'!$C$6</definedName>
    <definedName name="SloupecNazPol">'100 stavební'!$C$6</definedName>
    <definedName name="SloupecPC" localSheetId="3">'200 ZT'!$A$6</definedName>
    <definedName name="SloupecPC" localSheetId="4">'410 PS'!$A$6</definedName>
    <definedName name="SloupecPC" localSheetId="5">'700 MaR'!$A$6</definedName>
    <definedName name="SloupecPC">'100 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2" hidden="1">'100 stavební'!#REF!</definedName>
    <definedName name="solver_opt" localSheetId="3" hidden="1">'200 ZT'!#REF!</definedName>
    <definedName name="solver_opt" localSheetId="4" hidden="1">'410 PS'!#REF!</definedName>
    <definedName name="solver_opt" localSheetId="5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snn">[3]Rekapitulace!$E$14</definedName>
    <definedName name="ssssssss">[2]Rekapitulace!#REF!</definedName>
    <definedName name="tggt">#REF!</definedName>
    <definedName name="tghrh">[1]Rekapitulace!$E$15</definedName>
    <definedName name="tgtgwqt">[2]Rekapitulace!$F$14</definedName>
    <definedName name="tgwthrth">'[2]Krycí list'!$C$4</definedName>
    <definedName name="thje">'[1]100-stav.část'!#REF!</definedName>
    <definedName name="trgwtgwt">'[2]Krycí list'!$C$6</definedName>
    <definedName name="trhw" localSheetId="5">[1]Rekapitulace!#REF!</definedName>
    <definedName name="trhw">[1]Rekapitulace!#REF!</definedName>
    <definedName name="Typ" localSheetId="3">'200 ZT'!#REF!</definedName>
    <definedName name="Typ" localSheetId="4">'410 PS'!#REF!</definedName>
    <definedName name="Typ" localSheetId="5">'700 MaR'!#REF!</definedName>
    <definedName name="Typ">'100 stavební'!#REF!</definedName>
    <definedName name="tzej">[2]Položky!#REF!</definedName>
    <definedName name="tzhehe">[2]Rekapitulace!$E$14</definedName>
    <definedName name="tzzzrt">[7]Rekapitulace!$I$30</definedName>
    <definedName name="utt" localSheetId="5">#REF!</definedName>
    <definedName name="utt">#REF!</definedName>
    <definedName name="vadvdf">[1]Rekapitulace!#REF!</definedName>
    <definedName name="vadvfb">[1]Rekapitulace!#REF!</definedName>
    <definedName name="vbbb">#REF!</definedName>
    <definedName name="vbd">#REF!</definedName>
    <definedName name="vbfg">'[1]100-stav.část'!#REF!</definedName>
    <definedName name="vbgg">'[6]Krycí list'!$C$4</definedName>
    <definedName name="vbvdf">#REF!</definedName>
    <definedName name="vcbvcbcv">[6]Rekapitulace!$F$30</definedName>
    <definedName name="vdfb">#REF!</definedName>
    <definedName name="vfbv">[6]Rekapitulace!#REF!</definedName>
    <definedName name="vgfvbf">'[5]100 stavební'!#REF!</definedName>
    <definedName name="vgfvgf">'[5]100 stavební'!#REF!</definedName>
    <definedName name="VRN" localSheetId="3">[8]Rekapitulace!$H$16</definedName>
    <definedName name="VRN" localSheetId="4">[1]Rekapitulace!$H$21</definedName>
    <definedName name="VRN" localSheetId="5">[1]Rekapitulace!#REF!</definedName>
    <definedName name="VRN">Rekapitulace!$H$37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vsdf" localSheetId="5">#REF!</definedName>
    <definedName name="vsdf">#REF!</definedName>
    <definedName name="wertgggggggggggg">[2]Položky!#REF!</definedName>
    <definedName name="wh" localSheetId="5">[1]Rekapitulace!#REF!</definedName>
    <definedName name="wh">[1]Rekapitulace!#REF!</definedName>
    <definedName name="whrth">[1]Rekapitulace!#REF!</definedName>
    <definedName name="wtert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 localSheetId="5">#REF!</definedName>
    <definedName name="ybg">#REF!</definedName>
    <definedName name="ybgbfg">#REF!</definedName>
    <definedName name="ycayv">#REF!</definedName>
    <definedName name="ycvbvcb">[7]Rekapitulace!#REF!</definedName>
    <definedName name="yfdg">[1]Rekapitulace!$H$13</definedName>
    <definedName name="yfgfg">[4]Rekapitulace!#REF!</definedName>
    <definedName name="Zakazka">'Krycí list'!$G$9</definedName>
    <definedName name="Zaklad22">'Krycí list'!$F$32</definedName>
    <definedName name="Zaklad5">'Krycí list'!$F$30</definedName>
    <definedName name="zhej" localSheetId="5">#REF!</definedName>
    <definedName name="zhej">#REF!</definedName>
    <definedName name="Zhotovitel">'Krycí list'!$E$11</definedName>
    <definedName name="zthehe">[2]Rekapitulace!$I$14</definedName>
    <definedName name="ztrhew" localSheetId="5">#REF!</definedName>
    <definedName name="ztrhew">#REF!</definedName>
    <definedName name="ztzt">'[1]100-stav.část'!#REF!</definedName>
  </definedNames>
  <calcPr calcId="125725"/>
</workbook>
</file>

<file path=xl/calcChain.xml><?xml version="1.0" encoding="utf-8"?>
<calcChain xmlns="http://schemas.openxmlformats.org/spreadsheetml/2006/main">
  <c r="C93" i="3"/>
  <c r="F3" i="6" l="1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C14"/>
  <c r="G14"/>
  <c r="BA14"/>
  <c r="BB14"/>
  <c r="BC14"/>
  <c r="BD14"/>
  <c r="BE14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C32" s="1"/>
  <c r="BD31"/>
  <c r="BE31"/>
  <c r="BE32" s="1"/>
  <c r="C32"/>
  <c r="G32"/>
  <c r="BB32"/>
  <c r="BD32"/>
  <c r="G34"/>
  <c r="G35" s="1"/>
  <c r="BA34"/>
  <c r="BB34"/>
  <c r="BB35" s="1"/>
  <c r="BC34"/>
  <c r="BC35" s="1"/>
  <c r="BD34"/>
  <c r="BD35" s="1"/>
  <c r="BE34"/>
  <c r="C35"/>
  <c r="BA35"/>
  <c r="BE35"/>
  <c r="BA32" l="1"/>
  <c r="G37"/>
  <c r="F92" i="3" s="1"/>
  <c r="G92" s="1"/>
  <c r="G93" s="1"/>
  <c r="F20" i="2" s="1"/>
  <c r="G61" i="5"/>
  <c r="G62"/>
  <c r="G63"/>
  <c r="G49"/>
  <c r="G50"/>
  <c r="G28"/>
  <c r="G29"/>
  <c r="C3"/>
  <c r="F3"/>
  <c r="G8"/>
  <c r="BA8" s="1"/>
  <c r="BB8"/>
  <c r="BC8"/>
  <c r="BD8"/>
  <c r="BE8"/>
  <c r="G9"/>
  <c r="BA9" s="1"/>
  <c r="BB9"/>
  <c r="BB10" s="1"/>
  <c r="BC9"/>
  <c r="BD9"/>
  <c r="BE9"/>
  <c r="G10"/>
  <c r="BC10"/>
  <c r="BD10"/>
  <c r="BE10"/>
  <c r="G11"/>
  <c r="G12"/>
  <c r="BA12" s="1"/>
  <c r="BA19" s="1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C19"/>
  <c r="BD19"/>
  <c r="BE19"/>
  <c r="G20"/>
  <c r="G21"/>
  <c r="BA21" s="1"/>
  <c r="BA22" s="1"/>
  <c r="BB21"/>
  <c r="BC21"/>
  <c r="BC22" s="1"/>
  <c r="BD21"/>
  <c r="BE21"/>
  <c r="G22"/>
  <c r="BB22"/>
  <c r="BD22"/>
  <c r="BE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BA29"/>
  <c r="BB29"/>
  <c r="BC29"/>
  <c r="BD29"/>
  <c r="BE29"/>
  <c r="BA30"/>
  <c r="BB30"/>
  <c r="BC30"/>
  <c r="BD30"/>
  <c r="BE30"/>
  <c r="BA31"/>
  <c r="BB31"/>
  <c r="BC31"/>
  <c r="BD31"/>
  <c r="BE31"/>
  <c r="G32"/>
  <c r="G33"/>
  <c r="G34"/>
  <c r="G35"/>
  <c r="G36"/>
  <c r="G37"/>
  <c r="G38"/>
  <c r="G39"/>
  <c r="G40"/>
  <c r="G41"/>
  <c r="G42"/>
  <c r="G43"/>
  <c r="G44"/>
  <c r="G45"/>
  <c r="G46"/>
  <c r="G47"/>
  <c r="G48"/>
  <c r="G51"/>
  <c r="G53"/>
  <c r="G54"/>
  <c r="G55"/>
  <c r="G56"/>
  <c r="G57"/>
  <c r="G58"/>
  <c r="G59"/>
  <c r="G60"/>
  <c r="BA10" l="1"/>
  <c r="G64"/>
  <c r="F145" i="3" s="1"/>
  <c r="G145" s="1"/>
  <c r="G146" s="1"/>
  <c r="H31" i="2" s="1"/>
  <c r="G41" i="4"/>
  <c r="G9"/>
  <c r="G8"/>
  <c r="C3" l="1"/>
  <c r="F3"/>
  <c r="BA8"/>
  <c r="BB8"/>
  <c r="BC8"/>
  <c r="BD8"/>
  <c r="BE8"/>
  <c r="G10"/>
  <c r="G42" s="1"/>
  <c r="BB10"/>
  <c r="BC10"/>
  <c r="BD10"/>
  <c r="BE10"/>
  <c r="G11"/>
  <c r="BB11"/>
  <c r="BC11"/>
  <c r="BD11"/>
  <c r="BE11"/>
  <c r="G12"/>
  <c r="G13"/>
  <c r="BA13" s="1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6"/>
  <c r="BA16" s="1"/>
  <c r="BB16"/>
  <c r="BC16"/>
  <c r="BD16"/>
  <c r="BE16"/>
  <c r="G17"/>
  <c r="BA17" s="1"/>
  <c r="BB17"/>
  <c r="BC17"/>
  <c r="BD17"/>
  <c r="BE17"/>
  <c r="G18"/>
  <c r="G19"/>
  <c r="BA19" s="1"/>
  <c r="BB19"/>
  <c r="BC19"/>
  <c r="BD19"/>
  <c r="BE19"/>
  <c r="G20"/>
  <c r="G21"/>
  <c r="BA21" s="1"/>
  <c r="BB21"/>
  <c r="BC21"/>
  <c r="BD21"/>
  <c r="BE21"/>
  <c r="G22"/>
  <c r="BB22"/>
  <c r="BD22"/>
  <c r="G23"/>
  <c r="G24"/>
  <c r="BA24"/>
  <c r="BB24"/>
  <c r="BC24"/>
  <c r="BD24"/>
  <c r="BE24"/>
  <c r="G25"/>
  <c r="BA25"/>
  <c r="BB25"/>
  <c r="BC25"/>
  <c r="BD25"/>
  <c r="BE25"/>
  <c r="G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G36"/>
  <c r="G37"/>
  <c r="G38"/>
  <c r="G39"/>
  <c r="G40"/>
  <c r="BA10" l="1"/>
  <c r="BA11" s="1"/>
  <c r="F99" i="3"/>
  <c r="G99" s="1"/>
  <c r="G100" s="1"/>
  <c r="BE22" i="4"/>
  <c r="BC22"/>
  <c r="BA22"/>
  <c r="BE142" i="3"/>
  <c r="BE143" s="1"/>
  <c r="I31" i="2" s="1"/>
  <c r="BC142" i="3"/>
  <c r="BC143" s="1"/>
  <c r="G31" i="2" s="1"/>
  <c r="BB142" i="3"/>
  <c r="BB143" s="1"/>
  <c r="F31" i="2" s="1"/>
  <c r="BA142" i="3"/>
  <c r="BA143" s="1"/>
  <c r="E31" i="2" s="1"/>
  <c r="G142" i="3"/>
  <c r="BD142" s="1"/>
  <c r="BD143" s="1"/>
  <c r="G143"/>
  <c r="H30" i="2" s="1"/>
  <c r="C143" i="3"/>
  <c r="BE139"/>
  <c r="BD139"/>
  <c r="BC139"/>
  <c r="BA139"/>
  <c r="G139"/>
  <c r="BB139" s="1"/>
  <c r="BE138"/>
  <c r="BD138"/>
  <c r="BC138"/>
  <c r="BA138"/>
  <c r="BA140" s="1"/>
  <c r="E29" i="2" s="1"/>
  <c r="G138" i="3"/>
  <c r="BB138" s="1"/>
  <c r="B29" i="2"/>
  <c r="A29"/>
  <c r="BD140" i="3"/>
  <c r="H29" i="2" s="1"/>
  <c r="C140" i="3"/>
  <c r="BE135"/>
  <c r="BD135"/>
  <c r="BC135"/>
  <c r="BA135"/>
  <c r="G135"/>
  <c r="BB135" s="1"/>
  <c r="BE134"/>
  <c r="BD134"/>
  <c r="BC134"/>
  <c r="BA134"/>
  <c r="G134"/>
  <c r="BB134" s="1"/>
  <c r="B28" i="2"/>
  <c r="A28"/>
  <c r="BE136" i="3"/>
  <c r="I28" i="2" s="1"/>
  <c r="BC136" i="3"/>
  <c r="G28" i="2" s="1"/>
  <c r="G136" i="3"/>
  <c r="C136"/>
  <c r="BE131"/>
  <c r="BD131"/>
  <c r="BC131"/>
  <c r="BA131"/>
  <c r="G131"/>
  <c r="BB131" s="1"/>
  <c r="BE130"/>
  <c r="BD130"/>
  <c r="BC130"/>
  <c r="BA130"/>
  <c r="G130"/>
  <c r="BB130" s="1"/>
  <c r="BE129"/>
  <c r="BE132" s="1"/>
  <c r="I27" i="2" s="1"/>
  <c r="BD129" i="3"/>
  <c r="BC129"/>
  <c r="BA129"/>
  <c r="G129"/>
  <c r="G132" s="1"/>
  <c r="B27" i="2"/>
  <c r="A27"/>
  <c r="BC132" i="3"/>
  <c r="G27" i="2" s="1"/>
  <c r="C132" i="3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E127" s="1"/>
  <c r="I26" i="2" s="1"/>
  <c r="BD119" i="3"/>
  <c r="BC119"/>
  <c r="BC127" s="1"/>
  <c r="G26" i="2" s="1"/>
  <c r="BA119" i="3"/>
  <c r="G119"/>
  <c r="G127" s="1"/>
  <c r="B26" i="2"/>
  <c r="A26"/>
  <c r="BA127" i="3"/>
  <c r="E26" i="2" s="1"/>
  <c r="C127" i="3"/>
  <c r="BE116"/>
  <c r="BD116"/>
  <c r="BC116"/>
  <c r="BA116"/>
  <c r="G116"/>
  <c r="BB116" s="1"/>
  <c r="BE115"/>
  <c r="BD115"/>
  <c r="BC115"/>
  <c r="BA115"/>
  <c r="BA117" s="1"/>
  <c r="E25" i="2" s="1"/>
  <c r="G115" i="3"/>
  <c r="B25" i="2"/>
  <c r="A25"/>
  <c r="BC117" i="3"/>
  <c r="G25" i="2" s="1"/>
  <c r="C117" i="3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G113" s="1"/>
  <c r="B24" i="2"/>
  <c r="A24"/>
  <c r="BE113" i="3"/>
  <c r="I24" i="2" s="1"/>
  <c r="BC113" i="3"/>
  <c r="G24" i="2" s="1"/>
  <c r="BA113" i="3"/>
  <c r="E24" i="2" s="1"/>
  <c r="C113" i="3"/>
  <c r="BE104"/>
  <c r="BD104"/>
  <c r="BC104"/>
  <c r="BA104"/>
  <c r="G104"/>
  <c r="BB104" s="1"/>
  <c r="BE103"/>
  <c r="BD103"/>
  <c r="BC103"/>
  <c r="BA103"/>
  <c r="G103"/>
  <c r="BB103" s="1"/>
  <c r="BE102"/>
  <c r="BD102"/>
  <c r="BD105" s="1"/>
  <c r="H23" i="2" s="1"/>
  <c r="BC102" i="3"/>
  <c r="BA102"/>
  <c r="G102"/>
  <c r="G105" s="1"/>
  <c r="B23" i="2"/>
  <c r="A23"/>
  <c r="BE105" i="3"/>
  <c r="I23" i="2" s="1"/>
  <c r="BC105" i="3"/>
  <c r="G23" i="2" s="1"/>
  <c r="BA105" i="3"/>
  <c r="E23" i="2" s="1"/>
  <c r="C105" i="3"/>
  <c r="BE99"/>
  <c r="BD99"/>
  <c r="BD100" s="1"/>
  <c r="H22" i="2" s="1"/>
  <c r="BC99" i="3"/>
  <c r="BC100" s="1"/>
  <c r="G22" i="2" s="1"/>
  <c r="BA99" i="3"/>
  <c r="BA100" s="1"/>
  <c r="E22" i="2" s="1"/>
  <c r="B22"/>
  <c r="A22"/>
  <c r="BE100" i="3"/>
  <c r="I22" i="2" s="1"/>
  <c r="C100" i="3"/>
  <c r="BE96"/>
  <c r="BD96"/>
  <c r="BC96"/>
  <c r="BA96"/>
  <c r="G96"/>
  <c r="BB96" s="1"/>
  <c r="BE95"/>
  <c r="BD95"/>
  <c r="BD97" s="1"/>
  <c r="H21" i="2" s="1"/>
  <c r="BC95" i="3"/>
  <c r="BA95"/>
  <c r="G95"/>
  <c r="G97" s="1"/>
  <c r="B21" i="2"/>
  <c r="A21"/>
  <c r="BE97" i="3"/>
  <c r="I21" i="2" s="1"/>
  <c r="BC97" i="3"/>
  <c r="G21" i="2" s="1"/>
  <c r="BA97" i="3"/>
  <c r="E21" i="2" s="1"/>
  <c r="C97" i="3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D90" s="1"/>
  <c r="H19" i="2" s="1"/>
  <c r="BC81" i="3"/>
  <c r="BA81"/>
  <c r="G81"/>
  <c r="G90" s="1"/>
  <c r="B19" i="2"/>
  <c r="A19"/>
  <c r="BE90" i="3"/>
  <c r="I19" i="2" s="1"/>
  <c r="BC90" i="3"/>
  <c r="G19" i="2" s="1"/>
  <c r="BA90" i="3"/>
  <c r="E19" i="2" s="1"/>
  <c r="C90" i="3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D79" s="1"/>
  <c r="H18" i="2" s="1"/>
  <c r="BC73" i="3"/>
  <c r="BA73"/>
  <c r="G73"/>
  <c r="B18" i="2"/>
  <c r="A18"/>
  <c r="BE79" i="3"/>
  <c r="I18" i="2" s="1"/>
  <c r="BC79" i="3"/>
  <c r="G18" i="2" s="1"/>
  <c r="BA79" i="3"/>
  <c r="E18" i="2" s="1"/>
  <c r="C79" i="3"/>
  <c r="BE70"/>
  <c r="BD70"/>
  <c r="BC70"/>
  <c r="BA70"/>
  <c r="G70"/>
  <c r="BB70" s="1"/>
  <c r="BE69"/>
  <c r="BD69"/>
  <c r="BD71" s="1"/>
  <c r="H17" i="2" s="1"/>
  <c r="BC69" i="3"/>
  <c r="BA69"/>
  <c r="G69"/>
  <c r="B17" i="2"/>
  <c r="A17"/>
  <c r="BE71" i="3"/>
  <c r="I17" i="2" s="1"/>
  <c r="BC71" i="3"/>
  <c r="G17" i="2" s="1"/>
  <c r="BA71" i="3"/>
  <c r="E17" i="2" s="1"/>
  <c r="C71" i="3"/>
  <c r="BE66"/>
  <c r="BD66"/>
  <c r="BD67" s="1"/>
  <c r="BC66"/>
  <c r="BB66"/>
  <c r="BB67" s="1"/>
  <c r="F16" i="2" s="1"/>
  <c r="G66" i="3"/>
  <c r="H16" i="2"/>
  <c r="B16"/>
  <c r="A16"/>
  <c r="BE67" i="3"/>
  <c r="I16" i="2" s="1"/>
  <c r="BC67" i="3"/>
  <c r="G16" i="2" s="1"/>
  <c r="C67" i="3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A64" s="1"/>
  <c r="E15" i="2" s="1"/>
  <c r="B15"/>
  <c r="A15"/>
  <c r="BE64" i="3"/>
  <c r="I15" i="2" s="1"/>
  <c r="BD64" i="3"/>
  <c r="H15" i="2" s="1"/>
  <c r="BC64" i="3"/>
  <c r="G15" i="2" s="1"/>
  <c r="BB64" i="3"/>
  <c r="F15" i="2" s="1"/>
  <c r="G64" i="3"/>
  <c r="C64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14" i="2"/>
  <c r="A14"/>
  <c r="BE47" i="3"/>
  <c r="I14" i="2" s="1"/>
  <c r="BD47" i="3"/>
  <c r="H14" i="2" s="1"/>
  <c r="BC47" i="3"/>
  <c r="G14" i="2" s="1"/>
  <c r="BB47" i="3"/>
  <c r="F14" i="2" s="1"/>
  <c r="G47" i="3"/>
  <c r="C47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D42" s="1"/>
  <c r="H13" i="2" s="1"/>
  <c r="BC36" i="3"/>
  <c r="BB36"/>
  <c r="G36"/>
  <c r="BA36" s="1"/>
  <c r="B13" i="2"/>
  <c r="A13"/>
  <c r="BE42" i="3"/>
  <c r="I13" i="2" s="1"/>
  <c r="BC42" i="3"/>
  <c r="G13" i="2" s="1"/>
  <c r="BB42" i="3"/>
  <c r="F13" i="2" s="1"/>
  <c r="G42" i="3"/>
  <c r="C42"/>
  <c r="BE33"/>
  <c r="BD33"/>
  <c r="BC33"/>
  <c r="BB33"/>
  <c r="G33"/>
  <c r="BA33" s="1"/>
  <c r="BE32"/>
  <c r="BD32"/>
  <c r="BC32"/>
  <c r="BB32"/>
  <c r="G32"/>
  <c r="BA32" s="1"/>
  <c r="B12" i="2"/>
  <c r="A12"/>
  <c r="BE34" i="3"/>
  <c r="I12" i="2" s="1"/>
  <c r="BD34" i="3"/>
  <c r="H12" i="2" s="1"/>
  <c r="BC34" i="3"/>
  <c r="G12" i="2" s="1"/>
  <c r="BB34" i="3"/>
  <c r="F12" i="2" s="1"/>
  <c r="G34" i="3"/>
  <c r="C34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A30" s="1"/>
  <c r="E11" i="2" s="1"/>
  <c r="B11"/>
  <c r="A11"/>
  <c r="BE30" i="3"/>
  <c r="I11" i="2" s="1"/>
  <c r="BD30" i="3"/>
  <c r="H11" i="2" s="1"/>
  <c r="BC30" i="3"/>
  <c r="G11" i="2" s="1"/>
  <c r="BB30" i="3"/>
  <c r="F11" i="2" s="1"/>
  <c r="G30" i="3"/>
  <c r="C30"/>
  <c r="BE22"/>
  <c r="BD22"/>
  <c r="BC22"/>
  <c r="BB22"/>
  <c r="G22"/>
  <c r="BA22" s="1"/>
  <c r="BE21"/>
  <c r="BD21"/>
  <c r="BC21"/>
  <c r="BB21"/>
  <c r="G21"/>
  <c r="BA21" s="1"/>
  <c r="BA23" s="1"/>
  <c r="E10" i="2" s="1"/>
  <c r="B10"/>
  <c r="A10"/>
  <c r="BE23" i="3"/>
  <c r="I10" i="2" s="1"/>
  <c r="BD23" i="3"/>
  <c r="H10" i="2" s="1"/>
  <c r="BC23" i="3"/>
  <c r="G10" i="2" s="1"/>
  <c r="BB23" i="3"/>
  <c r="F10" i="2" s="1"/>
  <c r="G23" i="3"/>
  <c r="C23"/>
  <c r="BE18"/>
  <c r="BD18"/>
  <c r="BC18"/>
  <c r="BB18"/>
  <c r="G18"/>
  <c r="BA18" s="1"/>
  <c r="BE17"/>
  <c r="BD17"/>
  <c r="BC17"/>
  <c r="BB17"/>
  <c r="BA17"/>
  <c r="G17"/>
  <c r="BE16"/>
  <c r="BD16"/>
  <c r="BC16"/>
  <c r="BB16"/>
  <c r="G16"/>
  <c r="BA16" s="1"/>
  <c r="BE15"/>
  <c r="BD15"/>
  <c r="BC15"/>
  <c r="BB15"/>
  <c r="G15"/>
  <c r="BA15" s="1"/>
  <c r="B9" i="2"/>
  <c r="A9"/>
  <c r="BE19" i="3"/>
  <c r="I9" i="2" s="1"/>
  <c r="BD19" i="3"/>
  <c r="H9" i="2" s="1"/>
  <c r="BC19" i="3"/>
  <c r="G9" i="2" s="1"/>
  <c r="BB19" i="3"/>
  <c r="F9" i="2" s="1"/>
  <c r="G19" i="3"/>
  <c r="C19"/>
  <c r="BE12"/>
  <c r="BD12"/>
  <c r="BC12"/>
  <c r="BB12"/>
  <c r="G12"/>
  <c r="BA12" s="1"/>
  <c r="BA13" s="1"/>
  <c r="E8" i="2" s="1"/>
  <c r="B8"/>
  <c r="A8"/>
  <c r="BE13" i="3"/>
  <c r="I8" i="2" s="1"/>
  <c r="BD13" i="3"/>
  <c r="H8" i="2" s="1"/>
  <c r="BC13" i="3"/>
  <c r="G8" i="2" s="1"/>
  <c r="BB13" i="3"/>
  <c r="F8" i="2" s="1"/>
  <c r="G13" i="3"/>
  <c r="C13"/>
  <c r="BE9"/>
  <c r="BD9"/>
  <c r="BC9"/>
  <c r="BB9"/>
  <c r="G9"/>
  <c r="BA9" s="1"/>
  <c r="BE8"/>
  <c r="BD8"/>
  <c r="BC8"/>
  <c r="BB8"/>
  <c r="G8"/>
  <c r="BA8" s="1"/>
  <c r="BA10" s="1"/>
  <c r="E7" i="2" s="1"/>
  <c r="B7"/>
  <c r="A7"/>
  <c r="BE10" i="3"/>
  <c r="I7" i="2" s="1"/>
  <c r="BD10" i="3"/>
  <c r="H7" i="2" s="1"/>
  <c r="BC10" i="3"/>
  <c r="G7" i="2" s="1"/>
  <c r="BB10" i="3"/>
  <c r="F7" i="2" s="1"/>
  <c r="G10" i="3"/>
  <c r="C10"/>
  <c r="C4"/>
  <c r="F3"/>
  <c r="C3"/>
  <c r="C2" i="2"/>
  <c r="C1"/>
  <c r="F31" i="1"/>
  <c r="G8"/>
  <c r="BA132" i="3" l="1"/>
  <c r="E27" i="2" s="1"/>
  <c r="BC140" i="3"/>
  <c r="G29" i="2" s="1"/>
  <c r="BE140" i="3"/>
  <c r="I29" i="2" s="1"/>
  <c r="G117" i="3"/>
  <c r="BE117"/>
  <c r="I25" i="2" s="1"/>
  <c r="I32" s="1"/>
  <c r="C20" i="1" s="1"/>
  <c r="BA136" i="3"/>
  <c r="E28" i="2" s="1"/>
  <c r="BD136" i="3"/>
  <c r="H28" i="2" s="1"/>
  <c r="G79" i="3"/>
  <c r="G71"/>
  <c r="BD113"/>
  <c r="H24" i="2" s="1"/>
  <c r="BD117" i="3"/>
  <c r="H25" i="2" s="1"/>
  <c r="BD127" i="3"/>
  <c r="H26" i="2" s="1"/>
  <c r="BD132" i="3"/>
  <c r="H27" i="2" s="1"/>
  <c r="G140" i="3"/>
  <c r="G32" i="2"/>
  <c r="C14" i="1" s="1"/>
  <c r="BA19" i="3"/>
  <c r="E9" i="2" s="1"/>
  <c r="BA34" i="3"/>
  <c r="E12" i="2" s="1"/>
  <c r="BA42" i="3"/>
  <c r="E13" i="2" s="1"/>
  <c r="BA47" i="3"/>
  <c r="E14" i="2" s="1"/>
  <c r="BA66" i="3"/>
  <c r="BA67" s="1"/>
  <c r="E16" i="2" s="1"/>
  <c r="G67" i="3"/>
  <c r="BB136"/>
  <c r="F28" i="2" s="1"/>
  <c r="BB140" i="3"/>
  <c r="F29" i="2" s="1"/>
  <c r="BB69" i="3"/>
  <c r="BB71" s="1"/>
  <c r="F17" i="2" s="1"/>
  <c r="BB73" i="3"/>
  <c r="BB79" s="1"/>
  <c r="F18" i="2" s="1"/>
  <c r="BB81" i="3"/>
  <c r="BB90" s="1"/>
  <c r="F19" i="2" s="1"/>
  <c r="BB95" i="3"/>
  <c r="BB97" s="1"/>
  <c r="F21" i="2" s="1"/>
  <c r="BB99" i="3"/>
  <c r="BB100" s="1"/>
  <c r="F22" i="2" s="1"/>
  <c r="BB102" i="3"/>
  <c r="BB105" s="1"/>
  <c r="F23" i="2" s="1"/>
  <c r="BB107" i="3"/>
  <c r="BB113" s="1"/>
  <c r="F24" i="2" s="1"/>
  <c r="BB115" i="3"/>
  <c r="BB117" s="1"/>
  <c r="F25" i="2" s="1"/>
  <c r="BB119" i="3"/>
  <c r="BB127" s="1"/>
  <c r="F26" i="2" s="1"/>
  <c r="BB129" i="3"/>
  <c r="BB132" s="1"/>
  <c r="F27" i="2" s="1"/>
  <c r="H32" l="1"/>
  <c r="C15" i="1" s="1"/>
  <c r="F32" i="2"/>
  <c r="C17" i="1" s="1"/>
  <c r="E32" i="2"/>
  <c r="C16" i="1" s="1"/>
  <c r="C18" l="1"/>
  <c r="C21" s="1"/>
  <c r="G22"/>
  <c r="C22" l="1"/>
  <c r="F32" s="1"/>
  <c r="F33" s="1"/>
  <c r="F34" s="1"/>
  <c r="G21"/>
</calcChain>
</file>

<file path=xl/sharedStrings.xml><?xml version="1.0" encoding="utf-8"?>
<sst xmlns="http://schemas.openxmlformats.org/spreadsheetml/2006/main" count="853" uniqueCount="519">
  <si>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</si>
  <si>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</si>
  <si>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</si>
  <si>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</si>
  <si>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</si>
  <si>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</si>
  <si>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</si>
  <si>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</si>
  <si>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</si>
  <si>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</si>
  <si>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</si>
  <si>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</si>
  <si>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</si>
  <si>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</si>
  <si>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</si>
  <si>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</si>
  <si>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</si>
  <si>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</si>
  <si>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</si>
  <si>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</si>
  <si>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</si>
  <si>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</si>
  <si>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</si>
  <si>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</si>
  <si>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</si>
  <si>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</si>
  <si>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</si>
  <si>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</si>
  <si>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</si>
  <si>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</si>
  <si>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</si>
  <si>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</si>
  <si>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</si>
  <si>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</si>
  <si>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</si>
  <si>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</si>
  <si>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</si>
  <si>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</si>
  <si>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</si>
  <si>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</si>
  <si>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</si>
  <si>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</si>
  <si>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</si>
  <si>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</si>
  <si>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</si>
  <si>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</si>
  <si>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</si>
  <si>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</si>
  <si>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</si>
  <si>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</si>
  <si>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</si>
  <si>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</si>
  <si>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</si>
  <si>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</si>
  <si>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</si>
  <si>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</si>
  <si>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</si>
  <si>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</si>
  <si>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</si>
  <si>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</si>
  <si>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</si>
  <si>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</si>
  <si>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</si>
  <si>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</si>
  <si>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</si>
  <si>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</si>
  <si>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</si>
  <si>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</si>
  <si>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</si>
  <si>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</si>
  <si>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</si>
  <si>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</si>
  <si>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</si>
  <si>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</si>
  <si>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</si>
  <si>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3</t>
  </si>
  <si>
    <t>Svislé a kompletní konstrukce</t>
  </si>
  <si>
    <t>342 25-5026.RT1</t>
  </si>
  <si>
    <t>m2</t>
  </si>
  <si>
    <t>5</t>
  </si>
  <si>
    <t>Komunikace</t>
  </si>
  <si>
    <t>591 10-0020.RAA</t>
  </si>
  <si>
    <t>Zpětné položení chodníku z dlažby zámkové, přírodní tloušťka 6 cm, 30% nových, štěrkopísek</t>
  </si>
  <si>
    <t>599 00-0010.RAA</t>
  </si>
  <si>
    <t>Rozebrání a oprava asfaltové komunikace řezání, výměna podkladu tl. 30 cm, asfaltobet.7 cm</t>
  </si>
  <si>
    <t>919 73-5123.R00</t>
  </si>
  <si>
    <t xml:space="preserve">Řezání stávajícího betonového krytu tl. 10 - 15 cm </t>
  </si>
  <si>
    <t>m</t>
  </si>
  <si>
    <t>631 32-0034.RAB</t>
  </si>
  <si>
    <t>Mazanina vyztužená sítí, beton C 16/20, tl. 15 cm vyztužená sítí - drát 6,0 oka 100/100 mm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</si>
  <si>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</si>
  <si>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</si>
  <si>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</si>
  <si>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</si>
  <si>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</si>
  <si>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</si>
  <si>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</si>
  <si>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</si>
  <si>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</si>
  <si>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</si>
  <si>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</si>
  <si>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</si>
  <si>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</si>
  <si>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</si>
  <si>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</si>
  <si>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</si>
  <si>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</si>
  <si>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</si>
  <si>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</si>
  <si>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</si>
  <si>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</si>
  <si>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</si>
  <si>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</si>
  <si>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</si>
  <si>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</si>
  <si>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</si>
  <si>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</si>
  <si>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</si>
  <si>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</si>
  <si>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</si>
  <si>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</si>
  <si>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</si>
  <si>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</si>
  <si>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</si>
  <si>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</si>
  <si>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</si>
  <si>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</si>
  <si>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</si>
  <si>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</si>
  <si>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94-1212.R00</t>
  </si>
  <si>
    <t xml:space="preserve">Osazování VZT mřížek a žaluzií </t>
  </si>
  <si>
    <t>kus</t>
  </si>
  <si>
    <t>953 90-9001</t>
  </si>
  <si>
    <t xml:space="preserve">Zpětná montáž prvků na fasádě vč. repase a nátěru </t>
  </si>
  <si>
    <t>kpl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</si>
  <si>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</si>
  <si>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</si>
  <si>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</si>
  <si>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</si>
  <si>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</si>
  <si>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</si>
  <si>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</si>
  <si>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</si>
  <si>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</si>
  <si>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</si>
  <si>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43-0860.R00</t>
  </si>
  <si>
    <t xml:space="preserve">Demontáž oplechování zdí,rš  do 900 mm </t>
  </si>
  <si>
    <t>764 34-2841.R00</t>
  </si>
  <si>
    <t xml:space="preserve">Demontáž lemování trub D 250 mm, hl. kryt. do 30° </t>
  </si>
  <si>
    <t>968 90-9001</t>
  </si>
  <si>
    <t xml:space="preserve">Demontáž prvků kotvených na fasádě </t>
  </si>
  <si>
    <t>978 05-9621.R00</t>
  </si>
  <si>
    <t xml:space="preserve">Odsekání vnějších obkladů stěn do 2 m2 </t>
  </si>
  <si>
    <t>766 41-1821.R00</t>
  </si>
  <si>
    <t xml:space="preserve">Demontáž obložení stěn palubkami </t>
  </si>
  <si>
    <t>766 41-1822.R00</t>
  </si>
  <si>
    <t xml:space="preserve">Demontáž podkladových roštů obložení stěn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</si>
  <si>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</si>
  <si>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</si>
  <si>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</si>
  <si>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</si>
  <si>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</si>
  <si>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</si>
  <si>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</si>
  <si>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</si>
  <si>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</si>
  <si>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</si>
  <si>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</si>
  <si>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</si>
  <si>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</si>
  <si>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</si>
  <si>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</si>
  <si>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</si>
  <si>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</si>
  <si>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</si>
  <si>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</si>
  <si>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</si>
  <si>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</si>
  <si>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</si>
  <si>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</si>
  <si>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</si>
  <si>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</si>
  <si>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živičné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</si>
  <si>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</si>
  <si>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</si>
  <si>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</si>
  <si>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</si>
  <si>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</si>
  <si>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</si>
  <si>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</si>
  <si>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</si>
  <si>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</si>
  <si>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</si>
  <si>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</si>
  <si>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</si>
  <si>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</si>
  <si>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</si>
  <si>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</si>
  <si>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</si>
  <si>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</si>
  <si>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</si>
  <si>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</si>
  <si>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</si>
  <si>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</si>
  <si>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</si>
  <si>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</si>
  <si>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</si>
  <si>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283 75740</t>
  </si>
  <si>
    <t xml:space="preserve">Deska XPS tl 70mm </t>
  </si>
  <si>
    <t>998 71-3201.R00</t>
  </si>
  <si>
    <t xml:space="preserve">Přesun hmot pro izolace tepelné, výšky do 6 m </t>
  </si>
  <si>
    <t>721</t>
  </si>
  <si>
    <t>Vnitřní kanalizace</t>
  </si>
  <si>
    <t>721 23-9104.RT1</t>
  </si>
  <si>
    <t xml:space="preserve">Vyhřívací střešní vpusť vč.elektroinstal a napojen </t>
  </si>
  <si>
    <t>998 72-1201.R00</t>
  </si>
  <si>
    <t xml:space="preserve">Přesun hmot pro vnitřní kanalizaci, výšky do 6 m </t>
  </si>
  <si>
    <t>732</t>
  </si>
  <si>
    <t>Předávací stanice</t>
  </si>
  <si>
    <t>732 101</t>
  </si>
  <si>
    <t xml:space="preserve">Náklady dle přílohy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</si>
  <si>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</si>
  <si>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</si>
  <si>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</si>
  <si>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</si>
  <si>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</si>
  <si>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</si>
  <si>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</si>
  <si>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</si>
  <si>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</si>
  <si>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</si>
  <si>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</si>
  <si>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</si>
  <si>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90-0290.R00</t>
  </si>
  <si>
    <t>Oplechování zdí z poplast plechu, rš do 810 mm poz 2/K</t>
  </si>
  <si>
    <t>764 90-2230.R00</t>
  </si>
  <si>
    <t>Oplechování prostupů  do 150 mm poplast plech poz 3/K</t>
  </si>
  <si>
    <t>764 90-2240.R00</t>
  </si>
  <si>
    <t>Oplechování prostupů do 200 mm poplast plech poz 4/K</t>
  </si>
  <si>
    <t>764 90-9001</t>
  </si>
  <si>
    <t>Oplechování drobných doplňkových konstrukcí poz 10/K</t>
  </si>
  <si>
    <t>998 76-4201.R00</t>
  </si>
  <si>
    <t xml:space="preserve">Přesun hmot pro klempířské konstr., výšky do 6 m </t>
  </si>
  <si>
    <t>766</t>
  </si>
  <si>
    <t>Konstrukce truhlářské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</si>
  <si>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</si>
  <si>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</si>
  <si>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</si>
  <si>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</si>
  <si>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</si>
  <si>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</si>
  <si>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</si>
  <si>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Repase mříží okna vel 600/1200mm poz 01/Z</t>
  </si>
  <si>
    <t>767 102</t>
  </si>
  <si>
    <t>Repase mříží okna vel 150/1200mm poz 02/Z</t>
  </si>
  <si>
    <t>767 113</t>
  </si>
  <si>
    <t>Úprava stáv.bezpečnost.oplocení poz 04Z</t>
  </si>
  <si>
    <t>767 112</t>
  </si>
  <si>
    <t xml:space="preserve">Hliníkové VZT mřížky a prodidešť.žaluzie </t>
  </si>
  <si>
    <t>Snesení a zpětné osazení spirál ostnatých a žiletkových drátů, poz 03/Z</t>
  </si>
  <si>
    <t>767 115</t>
  </si>
  <si>
    <t>Přeložení stáv.stříšky z makrolonu vel 1500x11800 poz 06/Z</t>
  </si>
  <si>
    <t>767 118</t>
  </si>
  <si>
    <t>Posunutí stáv. ocelové konstrukce kotce pro psy poz 07/Z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</si>
  <si>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</si>
  <si>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</si>
  <si>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</si>
  <si>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</si>
  <si>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</si>
  <si>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</si>
  <si>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</si>
  <si>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</si>
  <si>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</si>
  <si>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</si>
  <si>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</si>
  <si>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</si>
  <si>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</si>
  <si>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Nátěový systém pro prům.podlahy vč. výztuž pásky </t>
  </si>
  <si>
    <t>998 77-7202.R00</t>
  </si>
  <si>
    <t xml:space="preserve">Přesun hmot pro podlahy syntetické, výšky do 12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</si>
  <si>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</si>
  <si>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</si>
  <si>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</si>
  <si>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</si>
  <si>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</si>
  <si>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</si>
  <si>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</si>
  <si>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</si>
  <si>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</si>
  <si>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</si>
  <si>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</si>
  <si>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</si>
  <si>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048 Strážní stanoviště</t>
  </si>
  <si>
    <t>Sníž.energet.náročnosti pro vytápění věznice Příbram</t>
  </si>
  <si>
    <t>Boukalová</t>
  </si>
  <si>
    <t>říjen 2011</t>
  </si>
  <si>
    <t>732 Předávací stanice</t>
  </si>
  <si>
    <t>Stavební přípomoce</t>
  </si>
  <si>
    <t>Pomocné ocelové konstrukce</t>
  </si>
  <si>
    <t xml:space="preserve">Tlakové zkoušky potrubí </t>
  </si>
  <si>
    <t>Tepelná izolace potrubí a kolen z polyetylenu tl. 25 mm do DN 25</t>
  </si>
  <si>
    <t>Nátěry potrubí syntetické základní s 1x email. do DN 25</t>
  </si>
  <si>
    <t>Nátěry potrubí syntetické základní do DN 25</t>
  </si>
  <si>
    <t>734 114</t>
  </si>
  <si>
    <t xml:space="preserve">Jímky pro tlakové a teplotní odběry </t>
  </si>
  <si>
    <t>734 113</t>
  </si>
  <si>
    <t>Tlakoměr diferenciální, roz. 0-100 kPa včetně návarků</t>
  </si>
  <si>
    <t>734 112</t>
  </si>
  <si>
    <t>Teploměr kruhový s jímkou, G 3/8", rozsah 0-120 °C</t>
  </si>
  <si>
    <t>734 111</t>
  </si>
  <si>
    <t xml:space="preserve">Tlakoměr kruhový, rozsah 0-6 bar </t>
  </si>
  <si>
    <t>734110</t>
  </si>
  <si>
    <t>G 1“</t>
  </si>
  <si>
    <t>734 109</t>
  </si>
  <si>
    <t>Vyvažovací regulační ventil s přednastavením a vypouštěním G 3/4"</t>
  </si>
  <si>
    <t>734 108</t>
  </si>
  <si>
    <t>734 107</t>
  </si>
  <si>
    <t>Zpětný ventil G 3/4"</t>
  </si>
  <si>
    <t>734 106</t>
  </si>
  <si>
    <t>734 105</t>
  </si>
  <si>
    <t>734 104</t>
  </si>
  <si>
    <t>Kulový kohout G 3/4“</t>
  </si>
  <si>
    <t>734 103</t>
  </si>
  <si>
    <t>Odvzdušňovací kulový kohout G 3/8“</t>
  </si>
  <si>
    <t>734 102</t>
  </si>
  <si>
    <t>Vypouštěcí a odvzdušňovací kulový kohout G 1/2“</t>
  </si>
  <si>
    <t>včetně kapiláry do přívodního potrubí a návarku 1/4“,</t>
  </si>
  <si>
    <t>734 101</t>
  </si>
  <si>
    <t>Uzavírací ventil s lineární škrticí charakteristikou  - armatury na vstupu do PS, DN25</t>
  </si>
  <si>
    <t>Doplňkové konstrukce z ocelového válc. materiálu včetně nátěrů</t>
  </si>
  <si>
    <t>Závěsy na potrubí, konzole, objímky</t>
  </si>
  <si>
    <t>733104</t>
  </si>
  <si>
    <t>Odvzdušňovací nádoby DN 50</t>
  </si>
  <si>
    <t>733 103</t>
  </si>
  <si>
    <t>Orientační štítky na potrubí</t>
  </si>
  <si>
    <t>733 102</t>
  </si>
  <si>
    <t xml:space="preserve">   ve spojích svařovaných do DN 25</t>
  </si>
  <si>
    <t>733 101</t>
  </si>
  <si>
    <t>Potrubí z ocelových trubek závitových v kotelnách a strojovnách</t>
  </si>
  <si>
    <t>Čerpadlo třístupňové DN25/6, G = 0,69 m3/h, el. 230 V</t>
  </si>
  <si>
    <t>732 103</t>
  </si>
  <si>
    <t>732 102</t>
  </si>
  <si>
    <t>SO  048 Strážní stanoviště</t>
  </si>
  <si>
    <t xml:space="preserve">   Zásobníkový ohřívač TV závěsný, kombinovaný,  objem 100 l, včetně tepelné izolace, jm.v. 24 kW</t>
  </si>
  <si>
    <t>Čerpadlo s plynulou regulací otáček v závislosti na tlakové diferenci DN 25/6, G = 0,43 m3/h, el. 230 V</t>
  </si>
  <si>
    <t>Čerpadlo třístupňové DN25/6, G = 0,43 m3/h, el. 230 V</t>
  </si>
  <si>
    <t>Vyvažovací regulační ventil  s přednastavením DN 20</t>
  </si>
  <si>
    <t>DN 25</t>
  </si>
  <si>
    <t>Regulátor diferenčního tlaku plynule nastavitelný, montáž do zpětného potrubí,</t>
  </si>
  <si>
    <t>se schopností regulovat až po úplné uzavření, PN 25, DN 25</t>
  </si>
  <si>
    <t>Filtr závitový s výměnnou vložkou G 3/4“</t>
  </si>
  <si>
    <t>732 100</t>
  </si>
  <si>
    <t>,</t>
  </si>
  <si>
    <t>727 101</t>
  </si>
  <si>
    <t>celkem za</t>
  </si>
  <si>
    <t>M36 Měření a regulace</t>
  </si>
  <si>
    <t>Vypracování výrobní dokumentace M + R</t>
  </si>
  <si>
    <t>360 49</t>
  </si>
  <si>
    <t>360 48</t>
  </si>
  <si>
    <t>Revize včetně revizní zprávy</t>
  </si>
  <si>
    <t>360 46</t>
  </si>
  <si>
    <t>Seřízení ma uvedení do provozu</t>
  </si>
  <si>
    <t>Vypracování SW podstanice</t>
  </si>
  <si>
    <t>360 45</t>
  </si>
  <si>
    <t>Převodník metalika-optika</t>
  </si>
  <si>
    <t>360 44</t>
  </si>
  <si>
    <t>Ovládací panel pro montáž na čelní desku rozváděče</t>
  </si>
  <si>
    <t>360 43</t>
  </si>
  <si>
    <t>Podstanice řídícího systému pro  AI=12,DI=10, AO=5, DO=10</t>
  </si>
  <si>
    <t>360 42</t>
  </si>
  <si>
    <t>360 41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</si>
  <si>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</si>
  <si>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360 40</t>
  </si>
  <si>
    <t xml:space="preserve">  </t>
  </si>
  <si>
    <t>Vodič CYA 6 mm2, žlutozelený</t>
  </si>
  <si>
    <t>360 39</t>
  </si>
  <si>
    <t>Ukončení kabelů smršťovací záklopkou</t>
  </si>
  <si>
    <t>360 38</t>
  </si>
  <si>
    <t>360 37</t>
  </si>
  <si>
    <t>Krabice se svorkama  na povrch (Acidur)</t>
  </si>
  <si>
    <t>360 36</t>
  </si>
  <si>
    <t>Materiál úhelník 35x35x3</t>
  </si>
  <si>
    <t>360 35</t>
  </si>
  <si>
    <t>360 34</t>
  </si>
  <si>
    <t>Kotevní destička</t>
  </si>
  <si>
    <t>360 33</t>
  </si>
  <si>
    <t>360 32</t>
  </si>
  <si>
    <t>Žlab MARS 125x50 včetně kolen, podpěr a vík</t>
  </si>
  <si>
    <t>360 31</t>
  </si>
  <si>
    <t>360 30</t>
  </si>
  <si>
    <t>Žlab MARS 62x50 včetně kolen, podpěr a vík</t>
  </si>
  <si>
    <t>360 29</t>
  </si>
  <si>
    <t>360 28</t>
  </si>
  <si>
    <t>Kabel LAM TWIN 4x2x0,5 pevně uložený</t>
  </si>
  <si>
    <t>360 27</t>
  </si>
  <si>
    <t>360 26</t>
  </si>
  <si>
    <t>Kabel CYKY 5J x 1, 5 pevně uložený</t>
  </si>
  <si>
    <t>360 25</t>
  </si>
  <si>
    <t>360 24</t>
  </si>
  <si>
    <t>Kabel CYKY 3J x 1, 5 pevně uložený</t>
  </si>
  <si>
    <t>360 23</t>
  </si>
  <si>
    <t>360 22</t>
  </si>
  <si>
    <t>Kabel JYSTY 2P x 0,8 pevně uložený</t>
  </si>
  <si>
    <t>360 21</t>
  </si>
  <si>
    <t>KABELY A KONSTRUKCE VČETNĚ NÁTĚRŮ</t>
  </si>
  <si>
    <t xml:space="preserve">Jednopólový vypínač pro nástěnnou montáž, IP44 </t>
  </si>
  <si>
    <t>360 20</t>
  </si>
  <si>
    <t>Zářivkové svítidlo, 2x36W, přisazené, IP54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</si>
  <si>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</si>
  <si>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</si>
  <si>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</si>
  <si>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</si>
  <si>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</si>
  <si>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</si>
  <si>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</si>
  <si>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</si>
  <si>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</si>
  <si>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</si>
  <si>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</si>
  <si>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</si>
  <si>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</si>
  <si>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</si>
  <si>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</si>
  <si>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</si>
  <si>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</si>
  <si>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</si>
  <si>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</si>
  <si>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 xml:space="preserve">Průchodka </t>
  </si>
  <si>
    <t>360 06</t>
  </si>
  <si>
    <t>6</t>
  </si>
  <si>
    <t>360,05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</si>
  <si>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</si>
  <si>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</si>
  <si>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</si>
  <si>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</si>
  <si>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</si>
  <si>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</si>
  <si>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</si>
  <si>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</si>
  <si>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81/1-2x,82/1,83/1,84/3,85/1</t>
  </si>
  <si>
    <t>Prostorový snímač teploty ,82/2,85/4</t>
  </si>
  <si>
    <t>Stonkový termostat, 30 až 90 st.C, 85/2-2x</t>
  </si>
  <si>
    <t>Snímač tlaku , 0-10V, 0-6B,81/2,</t>
  </si>
  <si>
    <t>Snímač zaplavení včetně elektrod, 85/3</t>
  </si>
  <si>
    <t>Havarijní ventil s elektrohydraulickým uzávěrem, DN 25, PN25, pohon 230V,50 Hz, 85/5</t>
  </si>
  <si>
    <t>ROZVÁDĚČ RA-048</t>
  </si>
  <si>
    <t>SOFTWARE objektu 048</t>
  </si>
  <si>
    <t>360 47</t>
  </si>
  <si>
    <t>360 50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</si>
  <si>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kv=0,63m3/hod, PN16,pohon 24V, 0-10V, 83/3,</t>
    </r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</si>
  <si>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kv=1,6m3/hod, PN16,pohon 24V, 0-10V, 82/3,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</si>
  <si>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PN16,pohon 24V, 0-10V, 84/2,</t>
    </r>
  </si>
  <si>
    <t>M36</t>
  </si>
  <si>
    <t>Měření a regulaci</t>
  </si>
  <si>
    <t>Náklady dle přílohy díl 700</t>
  </si>
  <si>
    <t>Měření a regulace</t>
  </si>
  <si>
    <t>MaR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</si>
  <si>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</si>
  <si>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</si>
  <si>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</si>
  <si>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</si>
  <si>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</si>
  <si>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</si>
  <si>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</si>
  <si>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</si>
  <si>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</si>
  <si>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</si>
  <si>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</si>
  <si>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</si>
  <si>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Izolace tl 20mm DN 25 </t>
  </si>
  <si>
    <t>722 18-9001</t>
  </si>
  <si>
    <t xml:space="preserve">Potrubí z PPR Instaplast, teplá, D 25/4,2 mm </t>
  </si>
  <si>
    <t>722 17-2332.R00</t>
  </si>
  <si>
    <t xml:space="preserve">Potrubí z PPR  D 25/3,5 mm vč. izol tl 9mm </t>
  </si>
  <si>
    <t>722 17-2312.R00</t>
  </si>
  <si>
    <t xml:space="preserve">Zpětná klapka DN 20 </t>
  </si>
  <si>
    <t>722 23-1062</t>
  </si>
  <si>
    <t xml:space="preserve">Kulový kohout s vypouš´t DN 20 </t>
  </si>
  <si>
    <t>722 22-2332</t>
  </si>
  <si>
    <t xml:space="preserve">Ventil pojistný  G 1/2 </t>
  </si>
  <si>
    <t>722 23-1161.R00</t>
  </si>
  <si>
    <t xml:space="preserve">Tlaková expanzní nádoba o objemu 8l </t>
  </si>
  <si>
    <t>724 11-9001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</si>
  <si>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</si>
  <si>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</si>
  <si>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</si>
  <si>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</si>
  <si>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DN20 </t>
  </si>
  <si>
    <t>722 23-2362</t>
  </si>
  <si>
    <t>Ventil redukční vstup.tlak 11 barů, G 3/4 (DN 20) výstup.tlak 5 barů</t>
  </si>
  <si>
    <t>722 23-1282.R00</t>
  </si>
  <si>
    <t xml:space="preserve">Oprava potrubí z PE trubek,vsazení odbočky DN 32 </t>
  </si>
  <si>
    <t>722 17-0911.R00</t>
  </si>
  <si>
    <t>Vnitřní vodovod</t>
  </si>
  <si>
    <t>722</t>
  </si>
  <si>
    <t xml:space="preserve">Zkouška těsnosti kanalizace vodou DN 125 </t>
  </si>
  <si>
    <t>721 29-0111.R00</t>
  </si>
  <si>
    <t xml:space="preserve">Potrubí HT připojovací DN 50 x 1,8 mm </t>
  </si>
  <si>
    <t>721 17-6103.R00</t>
  </si>
  <si>
    <t xml:space="preserve">Hadice vodovodní síťovaná DN 15 </t>
  </si>
  <si>
    <t>721 17-6102.R00</t>
  </si>
  <si>
    <t xml:space="preserve">Umyvadlový sifon HL 100 </t>
  </si>
  <si>
    <t>721 22-2294</t>
  </si>
  <si>
    <t xml:space="preserve">Oprava potrubí PVC odpadní, vsazení odbočky DN 50 </t>
  </si>
  <si>
    <t>721 17-0905.R00</t>
  </si>
  <si>
    <t>Sníž.energet.závislosti pro vytápění věznice Příbram</t>
  </si>
  <si>
    <t>Zdravotní instalace celkem</t>
  </si>
  <si>
    <t>Zateplovací systém ETICS tl.40 mm se silikátovou omítkou 2,5 kg/m2</t>
  </si>
  <si>
    <t>Zateplovací systém ETICS tl. 150 mm se silikátovou omítkou  2,5 kg/m2</t>
  </si>
  <si>
    <t>SBS modifik.pás s posypem tl 40mm</t>
  </si>
  <si>
    <t xml:space="preserve">Kompl.izol.dílec z EPS a asfalt.pásu tl. 60 mm </t>
  </si>
  <si>
    <t xml:space="preserve">Kompl.izol.dílec z EPS a asfalt.pásu tl. 150 mm </t>
  </si>
  <si>
    <t>720</t>
  </si>
  <si>
    <t>Zdravotní instalace</t>
  </si>
  <si>
    <t>720 101</t>
  </si>
  <si>
    <t>Náklady dle přílohy díl 200</t>
  </si>
  <si>
    <t>58a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</si>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</sst>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5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i/>
      <sz val="10"/>
      <name val="Arial"/>
      <family val="2"/>
    </font>
    <font>
      <b/>
      <sz val="8"/>
      <name val="Arial CE"/>
      <family val="2"/>
      <charset val="238"/>
    </font>
    <font>
      <b/>
      <i/>
      <sz val="10"/>
      <name val="Arial CE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2" fillId="0" borderId="0"/>
    <xf numFmtId="0" fontId="20" fillId="0" borderId="0"/>
    <xf numFmtId="0" fontId="26" fillId="0" borderId="0"/>
  </cellStyleXfs>
  <cellXfs count="25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60" xfId="1" applyNumberFormat="1" applyFont="1" applyBorder="1"/>
    <xf numFmtId="2" fontId="17" fillId="0" borderId="58" xfId="1" applyNumberFormat="1" applyFont="1" applyBorder="1"/>
    <xf numFmtId="0" fontId="9" fillId="0" borderId="20" xfId="1" applyBorder="1"/>
    <xf numFmtId="0" fontId="23" fillId="0" borderId="53" xfId="2" applyFont="1" applyBorder="1" applyAlignment="1">
      <alignment horizontal="left" indent="1"/>
    </xf>
    <xf numFmtId="3" fontId="17" fillId="0" borderId="53" xfId="1" applyNumberFormat="1" applyFont="1" applyBorder="1"/>
    <xf numFmtId="2" fontId="17" fillId="0" borderId="0" xfId="1" applyNumberFormat="1" applyFont="1"/>
    <xf numFmtId="2" fontId="17" fillId="0" borderId="6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4" fillId="0" borderId="53" xfId="1" applyFont="1" applyFill="1" applyBorder="1" applyAlignment="1">
      <alignment horizontal="center"/>
    </xf>
    <xf numFmtId="2" fontId="24" fillId="0" borderId="6" xfId="1" applyNumberFormat="1" applyFont="1" applyFill="1" applyBorder="1" applyAlignment="1">
      <alignment horizontal="right"/>
    </xf>
    <xf numFmtId="0" fontId="24" fillId="0" borderId="6" xfId="1" applyNumberFormat="1" applyFont="1" applyFill="1" applyBorder="1" applyAlignment="1">
      <alignment horizontal="right"/>
    </xf>
    <xf numFmtId="4" fontId="17" fillId="0" borderId="6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right"/>
    </xf>
    <xf numFmtId="0" fontId="8" fillId="0" borderId="53" xfId="1" applyFont="1" applyFill="1" applyBorder="1" applyAlignment="1">
      <alignment horizontal="center"/>
    </xf>
    <xf numFmtId="2" fontId="23" fillId="0" borderId="53" xfId="4" applyNumberFormat="1" applyFont="1" applyBorder="1" applyAlignment="1"/>
    <xf numFmtId="2" fontId="23" fillId="0" borderId="53" xfId="4" applyNumberFormat="1" applyFont="1" applyBorder="1" applyAlignment="1">
      <alignment horizontal="center"/>
    </xf>
    <xf numFmtId="2" fontId="23" fillId="0" borderId="53" xfId="4" applyNumberFormat="1" applyFont="1" applyBorder="1" applyAlignment="1">
      <alignment horizontal="left" indent="1"/>
    </xf>
    <xf numFmtId="2" fontId="23" fillId="0" borderId="53" xfId="4" applyNumberFormat="1" applyFont="1" applyBorder="1" applyAlignment="1">
      <alignment horizontal="left" wrapText="1" indent="1"/>
    </xf>
    <xf numFmtId="2" fontId="23" fillId="0" borderId="53" xfId="4" applyNumberFormat="1" applyFont="1" applyFill="1" applyBorder="1" applyAlignment="1">
      <alignment horizontal="left" indent="1"/>
    </xf>
    <xf numFmtId="2" fontId="23" fillId="0" borderId="13" xfId="4" applyNumberFormat="1" applyFont="1" applyBorder="1" applyAlignment="1">
      <alignment horizontal="left" indent="1"/>
    </xf>
    <xf numFmtId="2" fontId="23" fillId="0" borderId="53" xfId="4" applyNumberFormat="1" applyFont="1" applyBorder="1" applyAlignment="1">
      <alignment horizontal="center" wrapText="1"/>
    </xf>
    <xf numFmtId="2" fontId="23" fillId="0" borderId="60" xfId="4" applyNumberFormat="1" applyFont="1" applyBorder="1" applyAlignment="1">
      <alignment horizontal="center"/>
    </xf>
    <xf numFmtId="0" fontId="21" fillId="0" borderId="0" xfId="1" applyFont="1"/>
    <xf numFmtId="49" fontId="21" fillId="0" borderId="60" xfId="1" applyNumberFormat="1" applyFont="1" applyFill="1" applyBorder="1" applyAlignment="1">
      <alignment horizontal="right"/>
    </xf>
    <xf numFmtId="2" fontId="27" fillId="0" borderId="60" xfId="4" applyNumberFormat="1" applyFont="1" applyBorder="1" applyAlignment="1">
      <alignment horizontal="left" indent="1"/>
    </xf>
    <xf numFmtId="0" fontId="28" fillId="0" borderId="53" xfId="1" applyFont="1" applyFill="1" applyBorder="1" applyAlignment="1">
      <alignment horizontal="center"/>
    </xf>
    <xf numFmtId="0" fontId="8" fillId="0" borderId="53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2" fontId="17" fillId="0" borderId="0" xfId="1" applyNumberFormat="1" applyFont="1" applyFill="1"/>
    <xf numFmtId="0" fontId="29" fillId="0" borderId="0" xfId="1" applyFont="1"/>
    <xf numFmtId="4" fontId="24" fillId="0" borderId="53" xfId="1" applyNumberFormat="1" applyFont="1" applyFill="1" applyBorder="1"/>
    <xf numFmtId="166" fontId="31" fillId="0" borderId="53" xfId="0" applyNumberFormat="1" applyFont="1" applyBorder="1" applyAlignment="1">
      <alignment vertical="center"/>
    </xf>
    <xf numFmtId="0" fontId="31" fillId="0" borderId="53" xfId="0" applyFont="1" applyBorder="1" applyAlignment="1">
      <alignment horizontal="center" vertical="center"/>
    </xf>
    <xf numFmtId="0" fontId="24" fillId="0" borderId="53" xfId="1" applyFont="1" applyBorder="1" applyAlignment="1">
      <alignment horizontal="center"/>
    </xf>
    <xf numFmtId="0" fontId="24" fillId="0" borderId="53" xfId="1" applyFont="1" applyBorder="1"/>
    <xf numFmtId="165" fontId="31" fillId="0" borderId="0" xfId="0" applyNumberFormat="1" applyFont="1" applyAlignment="1">
      <alignment vertical="center"/>
    </xf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4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0" fontId="9" fillId="0" borderId="61" xfId="1" applyFill="1" applyBorder="1" applyAlignment="1">
      <alignment horizontal="center"/>
    </xf>
    <xf numFmtId="0" fontId="5" fillId="0" borderId="13" xfId="1" applyFont="1" applyFill="1" applyBorder="1"/>
    <xf numFmtId="0" fontId="31" fillId="0" borderId="53" xfId="1" applyFont="1" applyBorder="1"/>
    <xf numFmtId="0" fontId="31" fillId="0" borderId="53" xfId="1" applyFont="1" applyBorder="1" applyAlignment="1">
      <alignment horizontal="center"/>
    </xf>
    <xf numFmtId="165" fontId="31" fillId="0" borderId="5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1" fillId="0" borderId="53" xfId="0" applyFont="1" applyBorder="1" applyAlignment="1">
      <alignment horizontal="left" vertical="center" wrapText="1"/>
    </xf>
    <xf numFmtId="0" fontId="29" fillId="0" borderId="60" xfId="1" applyFont="1" applyBorder="1"/>
    <xf numFmtId="4" fontId="29" fillId="0" borderId="60" xfId="1" applyNumberFormat="1" applyFont="1" applyBorder="1"/>
    <xf numFmtId="0" fontId="30" fillId="0" borderId="60" xfId="1" applyFont="1" applyBorder="1" applyAlignment="1">
      <alignment horizontal="left"/>
    </xf>
    <xf numFmtId="0" fontId="30" fillId="0" borderId="60" xfId="1" applyFont="1" applyBorder="1"/>
    <xf numFmtId="0" fontId="30" fillId="0" borderId="60" xfId="1" applyFont="1" applyBorder="1" applyAlignment="1">
      <alignment horizontal="right"/>
    </xf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0" fontId="21" fillId="0" borderId="60" xfId="1" applyFont="1" applyBorder="1"/>
    <xf numFmtId="0" fontId="9" fillId="0" borderId="60" xfId="1" applyBorder="1"/>
    <xf numFmtId="0" fontId="34" fillId="0" borderId="60" xfId="1" applyFont="1" applyBorder="1"/>
    <xf numFmtId="4" fontId="34" fillId="0" borderId="60" xfId="1" applyNumberFormat="1" applyFont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4" fontId="24" fillId="0" borderId="5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6" name="Line 83"/>
        <xdr:cNvSpPr>
          <a:spLocks noChangeShapeType="1"/>
        </xdr:cNvSpPr>
      </xdr:nvSpPr>
      <xdr:spPr bwMode="auto">
        <a:xfrm>
          <a:off x="3276600" y="40481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7" name="Line 84"/>
        <xdr:cNvSpPr>
          <a:spLocks noChangeShapeType="1"/>
        </xdr:cNvSpPr>
      </xdr:nvSpPr>
      <xdr:spPr bwMode="auto">
        <a:xfrm>
          <a:off x="3267075" y="40481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552450</xdr:colOff>
      <xdr:row>27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5867400" y="20260627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27</xdr:row>
      <xdr:rowOff>0</xdr:rowOff>
    </xdr:from>
    <xdr:to>
      <xdr:col>5</xdr:col>
      <xdr:colOff>542925</xdr:colOff>
      <xdr:row>27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5857875" y="20260627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37%20n&#225;v&#353;t&#283;vn&#237;%20d&#367;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4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ZT 200"/>
      <sheetName val="410 PS"/>
      <sheetName val="700 MaR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0</v>
          </cell>
          <cell r="F14">
            <v>3090.096</v>
          </cell>
          <cell r="G14">
            <v>0</v>
          </cell>
          <cell r="H14">
            <v>0</v>
          </cell>
          <cell r="I14">
            <v>0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PS"/>
      <sheetName val="100stavební"/>
      <sheetName val="410 PS"/>
      <sheetName val="700 MaR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  <sheetName val="Položky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200 ZT"/>
      <sheetName val="410 PS"/>
      <sheetName val="700 MaR"/>
    </sheetNames>
    <sheetDataSet>
      <sheetData sheetId="0">
        <row r="4">
          <cell r="C4" t="str">
            <v>SO 037 Návštěvní dům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0</v>
          </cell>
          <cell r="F30">
            <v>0</v>
          </cell>
          <cell r="G30">
            <v>0</v>
          </cell>
          <cell r="H30">
            <v>291960</v>
          </cell>
          <cell r="I30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022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16997.887499999997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J28" sqref="J2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292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293</v>
      </c>
      <c r="D6" s="10"/>
      <c r="E6" s="10"/>
      <c r="F6" s="18"/>
      <c r="G6" s="12"/>
    </row>
    <row r="7" spans="1:57">
      <c r="A7" s="13" t="s">
        <v>8</v>
      </c>
      <c r="B7" s="15"/>
      <c r="C7" s="238"/>
      <c r="D7" s="239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38"/>
      <c r="D8" s="239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40" t="s">
        <v>291</v>
      </c>
      <c r="F11" s="241"/>
      <c r="G11" s="242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294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295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43"/>
      <c r="C37" s="243"/>
      <c r="D37" s="243"/>
      <c r="E37" s="243"/>
      <c r="F37" s="243"/>
      <c r="G37" s="243"/>
      <c r="H37" t="s">
        <v>4</v>
      </c>
    </row>
    <row r="38" spans="1:8" ht="12.75" customHeight="1">
      <c r="A38" s="67"/>
      <c r="B38" s="243"/>
      <c r="C38" s="243"/>
      <c r="D38" s="243"/>
      <c r="E38" s="243"/>
      <c r="F38" s="243"/>
      <c r="G38" s="243"/>
      <c r="H38" t="s">
        <v>4</v>
      </c>
    </row>
    <row r="39" spans="1:8">
      <c r="A39" s="67"/>
      <c r="B39" s="243"/>
      <c r="C39" s="243"/>
      <c r="D39" s="243"/>
      <c r="E39" s="243"/>
      <c r="F39" s="243"/>
      <c r="G39" s="243"/>
      <c r="H39" t="s">
        <v>4</v>
      </c>
    </row>
    <row r="40" spans="1:8">
      <c r="A40" s="67"/>
      <c r="B40" s="243"/>
      <c r="C40" s="243"/>
      <c r="D40" s="243"/>
      <c r="E40" s="243"/>
      <c r="F40" s="243"/>
      <c r="G40" s="243"/>
      <c r="H40" t="s">
        <v>4</v>
      </c>
    </row>
    <row r="41" spans="1:8">
      <c r="A41" s="67"/>
      <c r="B41" s="243"/>
      <c r="C41" s="243"/>
      <c r="D41" s="243"/>
      <c r="E41" s="243"/>
      <c r="F41" s="243"/>
      <c r="G41" s="243"/>
      <c r="H41" t="s">
        <v>4</v>
      </c>
    </row>
    <row r="42" spans="1:8">
      <c r="A42" s="67"/>
      <c r="B42" s="243"/>
      <c r="C42" s="243"/>
      <c r="D42" s="243"/>
      <c r="E42" s="243"/>
      <c r="F42" s="243"/>
      <c r="G42" s="243"/>
      <c r="H42" t="s">
        <v>4</v>
      </c>
    </row>
    <row r="43" spans="1:8">
      <c r="A43" s="67"/>
      <c r="B43" s="243"/>
      <c r="C43" s="243"/>
      <c r="D43" s="243"/>
      <c r="E43" s="243"/>
      <c r="F43" s="243"/>
      <c r="G43" s="243"/>
      <c r="H43" t="s">
        <v>4</v>
      </c>
    </row>
    <row r="44" spans="1:8">
      <c r="A44" s="67"/>
      <c r="B44" s="243"/>
      <c r="C44" s="243"/>
      <c r="D44" s="243"/>
      <c r="E44" s="243"/>
      <c r="F44" s="243"/>
      <c r="G44" s="243"/>
      <c r="H44" t="s">
        <v>4</v>
      </c>
    </row>
    <row r="45" spans="1:8" ht="3" customHeight="1">
      <c r="A45" s="67"/>
      <c r="B45" s="243"/>
      <c r="C45" s="243"/>
      <c r="D45" s="243"/>
      <c r="E45" s="243"/>
      <c r="F45" s="243"/>
      <c r="G45" s="243"/>
      <c r="H45" t="s">
        <v>4</v>
      </c>
    </row>
    <row r="46" spans="1:8">
      <c r="B46" s="237"/>
      <c r="C46" s="237"/>
      <c r="D46" s="237"/>
      <c r="E46" s="237"/>
      <c r="F46" s="237"/>
      <c r="G46" s="237"/>
    </row>
    <row r="47" spans="1:8">
      <c r="B47" s="237"/>
      <c r="C47" s="237"/>
      <c r="D47" s="237"/>
      <c r="E47" s="237"/>
      <c r="F47" s="237"/>
      <c r="G47" s="237"/>
    </row>
    <row r="48" spans="1:8">
      <c r="B48" s="237"/>
      <c r="C48" s="237"/>
      <c r="D48" s="237"/>
      <c r="E48" s="237"/>
      <c r="F48" s="237"/>
      <c r="G48" s="237"/>
    </row>
    <row r="49" spans="2:7">
      <c r="B49" s="237"/>
      <c r="C49" s="237"/>
      <c r="D49" s="237"/>
      <c r="E49" s="237"/>
      <c r="F49" s="237"/>
      <c r="G49" s="237"/>
    </row>
    <row r="50" spans="2:7">
      <c r="B50" s="237"/>
      <c r="C50" s="237"/>
      <c r="D50" s="237"/>
      <c r="E50" s="237"/>
      <c r="F50" s="237"/>
      <c r="G50" s="237"/>
    </row>
    <row r="51" spans="2:7">
      <c r="B51" s="237"/>
      <c r="C51" s="237"/>
      <c r="D51" s="237"/>
      <c r="E51" s="237"/>
      <c r="F51" s="237"/>
      <c r="G51" s="237"/>
    </row>
    <row r="52" spans="2:7">
      <c r="B52" s="237"/>
      <c r="C52" s="237"/>
      <c r="D52" s="237"/>
      <c r="E52" s="237"/>
      <c r="F52" s="237"/>
      <c r="G52" s="237"/>
    </row>
    <row r="53" spans="2:7">
      <c r="B53" s="237"/>
      <c r="C53" s="237"/>
      <c r="D53" s="237"/>
      <c r="E53" s="237"/>
      <c r="F53" s="237"/>
      <c r="G53" s="237"/>
    </row>
    <row r="54" spans="2:7">
      <c r="B54" s="237"/>
      <c r="C54" s="237"/>
      <c r="D54" s="237"/>
      <c r="E54" s="237"/>
      <c r="F54" s="237"/>
      <c r="G54" s="237"/>
    </row>
    <row r="55" spans="2:7">
      <c r="B55" s="237"/>
      <c r="C55" s="237"/>
      <c r="D55" s="237"/>
      <c r="E55" s="237"/>
      <c r="F55" s="237"/>
      <c r="G55" s="23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topLeftCell="A16" workbookViewId="0">
      <selection activeCell="F17" sqref="F17:F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44" t="s">
        <v>5</v>
      </c>
      <c r="B1" s="245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46" t="s">
        <v>1</v>
      </c>
      <c r="B2" s="247"/>
      <c r="C2" s="74" t="str">
        <f>CONCATENATE(cisloobjektu," ",nazevobjektu)</f>
        <v xml:space="preserve"> SO 048 Strážní stanoviště</v>
      </c>
      <c r="D2" s="75"/>
      <c r="E2" s="76"/>
      <c r="F2" s="75"/>
      <c r="G2" s="248"/>
      <c r="H2" s="248"/>
      <c r="I2" s="249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>
      <c r="A8" s="162" t="str">
        <f>'100 stavební'!B11</f>
        <v>3</v>
      </c>
      <c r="B8" s="85" t="str">
        <f>'100 stavební'!C11</f>
        <v>Svislé a kompletní konstrukce</v>
      </c>
      <c r="C8" s="86"/>
      <c r="D8" s="87"/>
      <c r="E8" s="163">
        <f>'100 stavební'!BA13</f>
        <v>0</v>
      </c>
      <c r="F8" s="164">
        <f>'100 stavební'!BB13</f>
        <v>0</v>
      </c>
      <c r="G8" s="164">
        <f>'100 stavební'!BC13</f>
        <v>0</v>
      </c>
      <c r="H8" s="164">
        <f>'100 stavební'!BD13</f>
        <v>0</v>
      </c>
      <c r="I8" s="165">
        <f>'100 stavební'!BE13</f>
        <v>0</v>
      </c>
    </row>
    <row r="9" spans="1:9" s="11" customFormat="1">
      <c r="A9" s="162" t="str">
        <f>'100 stavební'!B14</f>
        <v>5</v>
      </c>
      <c r="B9" s="85" t="str">
        <f>'100 stavební'!C14</f>
        <v>Komunikace</v>
      </c>
      <c r="C9" s="86"/>
      <c r="D9" s="87"/>
      <c r="E9" s="163">
        <f>'100 stavební'!BA19</f>
        <v>0</v>
      </c>
      <c r="F9" s="164">
        <f>'100 stavební'!BB19</f>
        <v>0</v>
      </c>
      <c r="G9" s="164">
        <f>'100 stavební'!BC19</f>
        <v>0</v>
      </c>
      <c r="H9" s="164">
        <f>'100 stavební'!BD19</f>
        <v>0</v>
      </c>
      <c r="I9" s="165">
        <f>'100 stavební'!BE19</f>
        <v>0</v>
      </c>
    </row>
    <row r="10" spans="1:9" s="11" customFormat="1">
      <c r="A10" s="162" t="str">
        <f>'100 stavební'!B20</f>
        <v>61</v>
      </c>
      <c r="B10" s="85" t="str">
        <f>'100 stavební'!C20</f>
        <v>Upravy povrchů vnitřní</v>
      </c>
      <c r="C10" s="86"/>
      <c r="D10" s="87"/>
      <c r="E10" s="163">
        <f>'100 stavební'!BA23</f>
        <v>0</v>
      </c>
      <c r="F10" s="164">
        <f>'100 stavební'!BB23</f>
        <v>0</v>
      </c>
      <c r="G10" s="164">
        <f>'100 stavební'!BC23</f>
        <v>0</v>
      </c>
      <c r="H10" s="164">
        <f>'100 stavební'!BD23</f>
        <v>0</v>
      </c>
      <c r="I10" s="165">
        <f>'100 stavební'!BE23</f>
        <v>0</v>
      </c>
    </row>
    <row r="11" spans="1:9" s="11" customFormat="1">
      <c r="A11" s="162" t="str">
        <f>'100 stavební'!B24</f>
        <v>62</v>
      </c>
      <c r="B11" s="85" t="str">
        <f>'100 stavební'!C24</f>
        <v>Upravy povrchů vnější</v>
      </c>
      <c r="C11" s="86"/>
      <c r="D11" s="87"/>
      <c r="E11" s="163">
        <f>'100 stavební'!BA30</f>
        <v>0</v>
      </c>
      <c r="F11" s="164">
        <f>'100 stavební'!BB30</f>
        <v>0</v>
      </c>
      <c r="G11" s="164">
        <f>'100 stavební'!BC30</f>
        <v>0</v>
      </c>
      <c r="H11" s="164">
        <f>'100 stavební'!BD30</f>
        <v>0</v>
      </c>
      <c r="I11" s="165">
        <f>'100 stavební'!BE30</f>
        <v>0</v>
      </c>
    </row>
    <row r="12" spans="1:9" s="11" customFormat="1">
      <c r="A12" s="162" t="str">
        <f>'100 stavební'!B31</f>
        <v>63</v>
      </c>
      <c r="B12" s="85" t="str">
        <f>'100 stavební'!C31</f>
        <v>Podlahy a podlahové konstrukce</v>
      </c>
      <c r="C12" s="86"/>
      <c r="D12" s="87"/>
      <c r="E12" s="163">
        <f>'100 stavební'!BA34</f>
        <v>0</v>
      </c>
      <c r="F12" s="164">
        <f>'100 stavební'!BB34</f>
        <v>0</v>
      </c>
      <c r="G12" s="164">
        <f>'100 stavební'!BC34</f>
        <v>0</v>
      </c>
      <c r="H12" s="164">
        <f>'100 stavební'!BD34</f>
        <v>0</v>
      </c>
      <c r="I12" s="165">
        <f>'100 stavební'!BE34</f>
        <v>0</v>
      </c>
    </row>
    <row r="13" spans="1:9" s="11" customFormat="1">
      <c r="A13" s="162" t="str">
        <f>'100 stavební'!B35</f>
        <v>94</v>
      </c>
      <c r="B13" s="85" t="str">
        <f>'100 stavební'!C35</f>
        <v>Lešení a stavební výtahy</v>
      </c>
      <c r="C13" s="86"/>
      <c r="D13" s="87"/>
      <c r="E13" s="163">
        <f>'100 stavební'!BA42</f>
        <v>0</v>
      </c>
      <c r="F13" s="164">
        <f>'100 stavební'!BB42</f>
        <v>0</v>
      </c>
      <c r="G13" s="164">
        <f>'100 stavební'!BC42</f>
        <v>0</v>
      </c>
      <c r="H13" s="164">
        <f>'100 stavební'!BD42</f>
        <v>0</v>
      </c>
      <c r="I13" s="165">
        <f>'100 stavební'!BE42</f>
        <v>0</v>
      </c>
    </row>
    <row r="14" spans="1:9" s="11" customFormat="1">
      <c r="A14" s="162" t="str">
        <f>'100 stavební'!B43</f>
        <v>95</v>
      </c>
      <c r="B14" s="85" t="str">
        <f>'100 stavební'!C43</f>
        <v>Dokončovací kce na pozem.stav.</v>
      </c>
      <c r="C14" s="86"/>
      <c r="D14" s="87"/>
      <c r="E14" s="163">
        <f>'100 stavební'!BA47</f>
        <v>0</v>
      </c>
      <c r="F14" s="164">
        <f>'100 stavební'!BB47</f>
        <v>0</v>
      </c>
      <c r="G14" s="164">
        <f>'100 stavební'!BC47</f>
        <v>0</v>
      </c>
      <c r="H14" s="164">
        <f>'100 stavební'!BD47</f>
        <v>0</v>
      </c>
      <c r="I14" s="165">
        <f>'100 stavební'!BE47</f>
        <v>0</v>
      </c>
    </row>
    <row r="15" spans="1:9" s="11" customFormat="1">
      <c r="A15" s="162" t="str">
        <f>'100 stavební'!B48</f>
        <v>96</v>
      </c>
      <c r="B15" s="85" t="str">
        <f>'100 stavební'!C48</f>
        <v>Bourání konstrukcí</v>
      </c>
      <c r="C15" s="86"/>
      <c r="D15" s="87"/>
      <c r="E15" s="163">
        <f>'100 stavební'!BA64</f>
        <v>0</v>
      </c>
      <c r="F15" s="164">
        <f>'100 stavební'!BB64</f>
        <v>0</v>
      </c>
      <c r="G15" s="164">
        <f>'100 stavební'!BC64</f>
        <v>0</v>
      </c>
      <c r="H15" s="164">
        <f>'100 stavební'!BD64</f>
        <v>0</v>
      </c>
      <c r="I15" s="165">
        <f>'100 stavební'!BE64</f>
        <v>0</v>
      </c>
    </row>
    <row r="16" spans="1:9" s="11" customFormat="1">
      <c r="A16" s="162" t="str">
        <f>'100 stavební'!B65</f>
        <v>99</v>
      </c>
      <c r="B16" s="85" t="str">
        <f>'100 stavební'!C65</f>
        <v>Staveništní přesun hmot</v>
      </c>
      <c r="C16" s="86"/>
      <c r="D16" s="87"/>
      <c r="E16" s="163">
        <f>'100 stavební'!BA67</f>
        <v>0</v>
      </c>
      <c r="F16" s="164">
        <f>'100 stavební'!BB67</f>
        <v>0</v>
      </c>
      <c r="G16" s="164">
        <f>'100 stavební'!BC67</f>
        <v>0</v>
      </c>
      <c r="H16" s="164">
        <f>'100 stavební'!BD67</f>
        <v>0</v>
      </c>
      <c r="I16" s="165">
        <f>'100 stavební'!BE67</f>
        <v>0</v>
      </c>
    </row>
    <row r="17" spans="1:9" s="11" customFormat="1">
      <c r="A17" s="162" t="str">
        <f>'100 stavební'!B68</f>
        <v>711</v>
      </c>
      <c r="B17" s="85" t="str">
        <f>'100 stavební'!C68</f>
        <v>Izolace proti vodě</v>
      </c>
      <c r="C17" s="86"/>
      <c r="D17" s="87"/>
      <c r="E17" s="163">
        <f>'100 stavební'!BA71</f>
        <v>0</v>
      </c>
      <c r="F17" s="164">
        <f>'100 stavební'!BB71</f>
        <v>0</v>
      </c>
      <c r="G17" s="164">
        <f>'100 stavební'!BC71</f>
        <v>0</v>
      </c>
      <c r="H17" s="164">
        <f>'100 stavební'!BD71</f>
        <v>0</v>
      </c>
      <c r="I17" s="165">
        <f>'100 stavební'!BE71</f>
        <v>0</v>
      </c>
    </row>
    <row r="18" spans="1:9" s="11" customFormat="1">
      <c r="A18" s="162" t="str">
        <f>'100 stavební'!B72</f>
        <v>712</v>
      </c>
      <c r="B18" s="85" t="str">
        <f>'100 stavební'!C72</f>
        <v>Živičné krytiny</v>
      </c>
      <c r="C18" s="86"/>
      <c r="D18" s="87"/>
      <c r="E18" s="163">
        <f>'100 stavební'!BA79</f>
        <v>0</v>
      </c>
      <c r="F18" s="164">
        <f>'100 stavební'!BB79</f>
        <v>0</v>
      </c>
      <c r="G18" s="164">
        <f>'100 stavební'!BC79</f>
        <v>0</v>
      </c>
      <c r="H18" s="164">
        <f>'100 stavební'!BD79</f>
        <v>0</v>
      </c>
      <c r="I18" s="165">
        <f>'100 stavební'!BE79</f>
        <v>0</v>
      </c>
    </row>
    <row r="19" spans="1:9" s="11" customFormat="1">
      <c r="A19" s="162" t="str">
        <f>'100 stavební'!B80</f>
        <v>713</v>
      </c>
      <c r="B19" s="85" t="str">
        <f>'100 stavební'!C80</f>
        <v>Izolace tepelné</v>
      </c>
      <c r="C19" s="86"/>
      <c r="D19" s="87"/>
      <c r="E19" s="163">
        <f>'100 stavební'!BA90</f>
        <v>0</v>
      </c>
      <c r="F19" s="164">
        <f>'100 stavební'!BB90</f>
        <v>0</v>
      </c>
      <c r="G19" s="164">
        <f>'100 stavební'!BC90</f>
        <v>0</v>
      </c>
      <c r="H19" s="164">
        <f>'100 stavební'!BD90</f>
        <v>0</v>
      </c>
      <c r="I19" s="165">
        <f>'100 stavební'!BE90</f>
        <v>0</v>
      </c>
    </row>
    <row r="20" spans="1:9" s="11" customFormat="1">
      <c r="A20" s="162" t="s">
        <v>512</v>
      </c>
      <c r="B20" s="85" t="s">
        <v>513</v>
      </c>
      <c r="C20" s="86"/>
      <c r="D20" s="87"/>
      <c r="E20" s="163">
        <v>0</v>
      </c>
      <c r="F20" s="164">
        <f>'100 stavební'!G93</f>
        <v>0</v>
      </c>
      <c r="G20" s="164">
        <v>0</v>
      </c>
      <c r="H20" s="164">
        <v>0</v>
      </c>
      <c r="I20" s="165">
        <v>0</v>
      </c>
    </row>
    <row r="21" spans="1:9" s="11" customFormat="1">
      <c r="A21" s="162" t="str">
        <f>'100 stavební'!B94</f>
        <v>721</v>
      </c>
      <c r="B21" s="85" t="str">
        <f>'100 stavební'!C94</f>
        <v>Vnitřní kanalizace</v>
      </c>
      <c r="C21" s="86"/>
      <c r="D21" s="87"/>
      <c r="E21" s="163">
        <f>'100 stavební'!BA97</f>
        <v>0</v>
      </c>
      <c r="F21" s="164">
        <f>'100 stavební'!BB97</f>
        <v>0</v>
      </c>
      <c r="G21" s="164">
        <f>'100 stavební'!BC97</f>
        <v>0</v>
      </c>
      <c r="H21" s="164">
        <f>'100 stavební'!BD97</f>
        <v>0</v>
      </c>
      <c r="I21" s="165">
        <f>'100 stavební'!BE97</f>
        <v>0</v>
      </c>
    </row>
    <row r="22" spans="1:9" s="11" customFormat="1">
      <c r="A22" s="162" t="str">
        <f>'100 stavební'!B98</f>
        <v>732</v>
      </c>
      <c r="B22" s="85" t="str">
        <f>'100 stavební'!C98</f>
        <v>Předávací stanice</v>
      </c>
      <c r="C22" s="86"/>
      <c r="D22" s="87"/>
      <c r="E22" s="163">
        <f>'100 stavební'!BA100</f>
        <v>0</v>
      </c>
      <c r="F22" s="164">
        <f>'100 stavební'!BB100</f>
        <v>0</v>
      </c>
      <c r="G22" s="164">
        <f>'100 stavební'!BC100</f>
        <v>0</v>
      </c>
      <c r="H22" s="164">
        <f>'100 stavební'!BD100</f>
        <v>0</v>
      </c>
      <c r="I22" s="165">
        <f>'100 stavební'!BE100</f>
        <v>0</v>
      </c>
    </row>
    <row r="23" spans="1:9" s="11" customFormat="1">
      <c r="A23" s="162" t="str">
        <f>'100 stavební'!B101</f>
        <v>762</v>
      </c>
      <c r="B23" s="85" t="str">
        <f>'100 stavební'!C101</f>
        <v>Konstrukce tesařské</v>
      </c>
      <c r="C23" s="86"/>
      <c r="D23" s="87"/>
      <c r="E23" s="163">
        <f>'100 stavební'!BA105</f>
        <v>0</v>
      </c>
      <c r="F23" s="164">
        <f>'100 stavební'!BB105</f>
        <v>0</v>
      </c>
      <c r="G23" s="164">
        <f>'100 stavební'!BC105</f>
        <v>0</v>
      </c>
      <c r="H23" s="164">
        <f>'100 stavební'!BD105</f>
        <v>0</v>
      </c>
      <c r="I23" s="165">
        <f>'100 stavební'!BE105</f>
        <v>0</v>
      </c>
    </row>
    <row r="24" spans="1:9" s="11" customFormat="1">
      <c r="A24" s="162" t="str">
        <f>'100 stavební'!B106</f>
        <v>764</v>
      </c>
      <c r="B24" s="85" t="str">
        <f>'100 stavební'!C106</f>
        <v>Konstrukce klempířské</v>
      </c>
      <c r="C24" s="86"/>
      <c r="D24" s="87"/>
      <c r="E24" s="163">
        <f>'100 stavební'!BA113</f>
        <v>0</v>
      </c>
      <c r="F24" s="164">
        <f>'100 stavební'!BB113</f>
        <v>0</v>
      </c>
      <c r="G24" s="164">
        <f>'100 stavební'!BC113</f>
        <v>0</v>
      </c>
      <c r="H24" s="164">
        <f>'100 stavební'!BD113</f>
        <v>0</v>
      </c>
      <c r="I24" s="165">
        <f>'100 stavební'!BE113</f>
        <v>0</v>
      </c>
    </row>
    <row r="25" spans="1:9" s="11" customFormat="1">
      <c r="A25" s="162" t="str">
        <f>'100 stavební'!B114</f>
        <v>766</v>
      </c>
      <c r="B25" s="85" t="str">
        <f>'100 stavební'!C114</f>
        <v>Konstrukce truhlářské</v>
      </c>
      <c r="C25" s="86"/>
      <c r="D25" s="87"/>
      <c r="E25" s="163">
        <f>'100 stavební'!BA117</f>
        <v>0</v>
      </c>
      <c r="F25" s="164">
        <f>'100 stavební'!BB117</f>
        <v>0</v>
      </c>
      <c r="G25" s="164">
        <f>'100 stavební'!BC117</f>
        <v>0</v>
      </c>
      <c r="H25" s="164">
        <f>'100 stavební'!BD117</f>
        <v>0</v>
      </c>
      <c r="I25" s="165">
        <f>'100 stavební'!BE117</f>
        <v>0</v>
      </c>
    </row>
    <row r="26" spans="1:9" s="11" customFormat="1">
      <c r="A26" s="162" t="str">
        <f>'100 stavební'!B118</f>
        <v>767</v>
      </c>
      <c r="B26" s="85" t="str">
        <f>'100 stavební'!C118</f>
        <v>Konstrukce zámečnické</v>
      </c>
      <c r="C26" s="86"/>
      <c r="D26" s="87"/>
      <c r="E26" s="163">
        <f>'100 stavební'!BA127</f>
        <v>0</v>
      </c>
      <c r="F26" s="164">
        <f>'100 stavební'!BB127</f>
        <v>0</v>
      </c>
      <c r="G26" s="164">
        <f>'100 stavební'!BC127</f>
        <v>0</v>
      </c>
      <c r="H26" s="164">
        <f>'100 stavební'!BD127</f>
        <v>0</v>
      </c>
      <c r="I26" s="165">
        <f>'100 stavební'!BE127</f>
        <v>0</v>
      </c>
    </row>
    <row r="27" spans="1:9" s="11" customFormat="1">
      <c r="A27" s="162" t="str">
        <f>'100 stavební'!B128</f>
        <v>776</v>
      </c>
      <c r="B27" s="85" t="str">
        <f>'100 stavební'!C128</f>
        <v>Podlahy povlakové</v>
      </c>
      <c r="C27" s="86"/>
      <c r="D27" s="87"/>
      <c r="E27" s="163">
        <f>'100 stavební'!BA132</f>
        <v>0</v>
      </c>
      <c r="F27" s="164">
        <f>'100 stavební'!BB132</f>
        <v>0</v>
      </c>
      <c r="G27" s="164">
        <f>'100 stavební'!BC132</f>
        <v>0</v>
      </c>
      <c r="H27" s="164">
        <f>'100 stavební'!BD132</f>
        <v>0</v>
      </c>
      <c r="I27" s="165">
        <f>'100 stavební'!BE132</f>
        <v>0</v>
      </c>
    </row>
    <row r="28" spans="1:9" s="11" customFormat="1">
      <c r="A28" s="162" t="str">
        <f>'100 stavební'!B133</f>
        <v>777</v>
      </c>
      <c r="B28" s="85" t="str">
        <f>'100 stavební'!C133</f>
        <v>Podlahy ze syntetických hmot</v>
      </c>
      <c r="C28" s="86"/>
      <c r="D28" s="87"/>
      <c r="E28" s="163">
        <f>'100 stavební'!BA136</f>
        <v>0</v>
      </c>
      <c r="F28" s="164">
        <f>'100 stavební'!BB136</f>
        <v>0</v>
      </c>
      <c r="G28" s="164">
        <f>'100 stavební'!BC136</f>
        <v>0</v>
      </c>
      <c r="H28" s="164">
        <f>'100 stavební'!BD136</f>
        <v>0</v>
      </c>
      <c r="I28" s="165">
        <f>'100 stavební'!BE136</f>
        <v>0</v>
      </c>
    </row>
    <row r="29" spans="1:9" s="11" customFormat="1">
      <c r="A29" s="162" t="str">
        <f>'100 stavební'!B137</f>
        <v>784</v>
      </c>
      <c r="B29" s="85" t="str">
        <f>'100 stavební'!C137</f>
        <v>Malby</v>
      </c>
      <c r="C29" s="86"/>
      <c r="D29" s="87"/>
      <c r="E29" s="163">
        <f>'100 stavební'!BA140</f>
        <v>0</v>
      </c>
      <c r="F29" s="164">
        <f>'100 stavební'!BB140</f>
        <v>0</v>
      </c>
      <c r="G29" s="164">
        <f>'100 stavební'!BC140</f>
        <v>0</v>
      </c>
      <c r="H29" s="164">
        <f>'100 stavební'!BD140</f>
        <v>0</v>
      </c>
      <c r="I29" s="165">
        <f>'100 stavební'!BE140</f>
        <v>0</v>
      </c>
    </row>
    <row r="30" spans="1:9" s="11" customFormat="1">
      <c r="A30" s="162" t="s">
        <v>286</v>
      </c>
      <c r="B30" s="85" t="s">
        <v>287</v>
      </c>
      <c r="C30" s="86"/>
      <c r="D30" s="87"/>
      <c r="E30" s="163">
        <v>0</v>
      </c>
      <c r="F30" s="164">
        <v>0</v>
      </c>
      <c r="G30" s="164">
        <v>0</v>
      </c>
      <c r="H30" s="164">
        <f>'100 stavební'!G143</f>
        <v>0</v>
      </c>
      <c r="I30" s="165">
        <v>0</v>
      </c>
    </row>
    <row r="31" spans="1:9" s="11" customFormat="1" ht="13.5" thickBot="1">
      <c r="A31" s="162" t="s">
        <v>452</v>
      </c>
      <c r="B31" s="85" t="s">
        <v>456</v>
      </c>
      <c r="C31" s="86"/>
      <c r="D31" s="87"/>
      <c r="E31" s="163">
        <f>'100 stavební'!BA143</f>
        <v>0</v>
      </c>
      <c r="F31" s="164">
        <f>'100 stavební'!BB143</f>
        <v>0</v>
      </c>
      <c r="G31" s="164">
        <f>'100 stavební'!BC143</f>
        <v>0</v>
      </c>
      <c r="H31" s="164">
        <f>'100 stavební'!G146</f>
        <v>0</v>
      </c>
      <c r="I31" s="165">
        <f>'100 stavební'!BE143</f>
        <v>0</v>
      </c>
    </row>
    <row r="32" spans="1:9" s="93" customFormat="1" ht="13.5" thickBot="1">
      <c r="A32" s="88"/>
      <c r="B32" s="80" t="s">
        <v>50</v>
      </c>
      <c r="C32" s="80"/>
      <c r="D32" s="89"/>
      <c r="E32" s="90">
        <f>SUM(E7:E31)</f>
        <v>0</v>
      </c>
      <c r="F32" s="91">
        <f>SUM(F7:F31)</f>
        <v>0</v>
      </c>
      <c r="G32" s="91">
        <f>SUM(G7:G31)</f>
        <v>0</v>
      </c>
      <c r="H32" s="91">
        <f>SUM(H7:H31)</f>
        <v>0</v>
      </c>
      <c r="I32" s="92">
        <f>SUM(I7:I31)</f>
        <v>0</v>
      </c>
    </row>
    <row r="33" spans="1:57">
      <c r="A33" s="86"/>
      <c r="B33" s="86"/>
      <c r="C33" s="86"/>
      <c r="D33" s="86"/>
      <c r="E33" s="86"/>
      <c r="F33" s="86"/>
      <c r="G33" s="86"/>
      <c r="H33" s="86"/>
      <c r="I33" s="86"/>
    </row>
    <row r="34" spans="1:57" ht="19.5" customHeight="1">
      <c r="A34" s="94" t="s">
        <v>51</v>
      </c>
      <c r="B34" s="94"/>
      <c r="C34" s="94"/>
      <c r="D34" s="94"/>
      <c r="E34" s="94"/>
      <c r="F34" s="94"/>
      <c r="G34" s="95"/>
      <c r="H34" s="94"/>
      <c r="I34" s="94"/>
      <c r="BA34" s="30"/>
      <c r="BB34" s="30"/>
      <c r="BC34" s="30"/>
      <c r="BD34" s="30"/>
      <c r="BE34" s="30"/>
    </row>
    <row r="35" spans="1:57" ht="13.5" thickBot="1">
      <c r="A35" s="96"/>
      <c r="B35" s="96"/>
      <c r="C35" s="96"/>
      <c r="D35" s="96"/>
      <c r="E35" s="96"/>
      <c r="F35" s="96"/>
      <c r="G35" s="96"/>
      <c r="H35" s="96"/>
      <c r="I35" s="96"/>
    </row>
    <row r="36" spans="1:57">
      <c r="A36" s="97" t="s">
        <v>52</v>
      </c>
      <c r="B36" s="98"/>
      <c r="C36" s="98"/>
      <c r="D36" s="99"/>
      <c r="E36" s="100" t="s">
        <v>53</v>
      </c>
      <c r="F36" s="101" t="s">
        <v>54</v>
      </c>
      <c r="G36" s="102" t="s">
        <v>55</v>
      </c>
      <c r="H36" s="103"/>
      <c r="I36" s="104" t="s">
        <v>53</v>
      </c>
    </row>
    <row r="37" spans="1:57" ht="13.5" thickBot="1">
      <c r="A37" s="105"/>
      <c r="B37" s="106" t="s">
        <v>56</v>
      </c>
      <c r="C37" s="107"/>
      <c r="D37" s="108"/>
      <c r="E37" s="109"/>
      <c r="F37" s="110"/>
      <c r="G37" s="110"/>
      <c r="H37" s="250"/>
      <c r="I37" s="251"/>
    </row>
    <row r="38" spans="1:57">
      <c r="A38" s="96"/>
      <c r="B38" s="96"/>
      <c r="C38" s="96"/>
      <c r="D38" s="96"/>
      <c r="E38" s="96"/>
      <c r="F38" s="96"/>
      <c r="G38" s="96"/>
      <c r="H38" s="96"/>
      <c r="I38" s="96"/>
    </row>
    <row r="39" spans="1:57">
      <c r="B39" s="93"/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  <row r="88" spans="6:9">
      <c r="F88" s="111"/>
      <c r="G88" s="112"/>
      <c r="H88" s="112"/>
      <c r="I88" s="113"/>
    </row>
  </sheetData>
  <mergeCells count="4">
    <mergeCell ref="A1:B1"/>
    <mergeCell ref="A2:B2"/>
    <mergeCell ref="G2:I2"/>
    <mergeCell ref="H37:I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6"/>
  <sheetViews>
    <sheetView showGridLines="0" showZeros="0" tabSelected="1" topLeftCell="A43" zoomScaleNormal="100" workbookViewId="0">
      <selection activeCell="C56" sqref="C55:C56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52" t="s">
        <v>57</v>
      </c>
      <c r="B1" s="252"/>
      <c r="C1" s="252"/>
      <c r="D1" s="252"/>
      <c r="E1" s="252"/>
      <c r="F1" s="252"/>
      <c r="G1" s="25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3" t="s">
        <v>5</v>
      </c>
      <c r="B3" s="254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55" t="s">
        <v>1</v>
      </c>
      <c r="B4" s="256"/>
      <c r="C4" s="124" t="str">
        <f>CONCATENATE(cisloobjektu," ",nazevobjektu)</f>
        <v xml:space="preserve"> SO 048 Strážní stanoviště</v>
      </c>
      <c r="D4" s="125"/>
      <c r="E4" s="257"/>
      <c r="F4" s="257"/>
      <c r="G4" s="25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17.91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17.91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8"/>
      <c r="B10" s="149" t="s">
        <v>69</v>
      </c>
      <c r="C10" s="150" t="str">
        <f>CONCATENATE(B7," ",C7)</f>
        <v>1 Zemní práce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34" t="s">
        <v>65</v>
      </c>
      <c r="B11" s="135" t="s">
        <v>75</v>
      </c>
      <c r="C11" s="136" t="s">
        <v>76</v>
      </c>
      <c r="D11" s="137"/>
      <c r="E11" s="138"/>
      <c r="F11" s="138"/>
      <c r="G11" s="139"/>
      <c r="H11" s="140"/>
      <c r="I11" s="140"/>
      <c r="O11" s="141">
        <v>1</v>
      </c>
    </row>
    <row r="12" spans="1:104" ht="22.5">
      <c r="A12" s="142">
        <v>3</v>
      </c>
      <c r="B12" s="143" t="s">
        <v>77</v>
      </c>
      <c r="C12" s="144" t="s">
        <v>517</v>
      </c>
      <c r="D12" s="145" t="s">
        <v>78</v>
      </c>
      <c r="E12" s="146">
        <v>17.358000000000001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8.7889999999999996E-2</v>
      </c>
    </row>
    <row r="13" spans="1:104">
      <c r="A13" s="148"/>
      <c r="B13" s="149" t="s">
        <v>69</v>
      </c>
      <c r="C13" s="150" t="str">
        <f>CONCATENATE(B11," ",C11)</f>
        <v>3 Svislé a kompletní konstrukce</v>
      </c>
      <c r="D13" s="148"/>
      <c r="E13" s="151"/>
      <c r="F13" s="151"/>
      <c r="G13" s="152">
        <f>SUM(G11:G12)</f>
        <v>0</v>
      </c>
      <c r="O13" s="141">
        <v>4</v>
      </c>
      <c r="BA13" s="153">
        <f>SUM(BA11:BA12)</f>
        <v>0</v>
      </c>
      <c r="BB13" s="153">
        <f>SUM(BB11:BB12)</f>
        <v>0</v>
      </c>
      <c r="BC13" s="153">
        <f>SUM(BC11:BC12)</f>
        <v>0</v>
      </c>
      <c r="BD13" s="153">
        <f>SUM(BD11:BD12)</f>
        <v>0</v>
      </c>
      <c r="BE13" s="153">
        <f>SUM(BE11:BE12)</f>
        <v>0</v>
      </c>
    </row>
    <row r="14" spans="1:104">
      <c r="A14" s="134" t="s">
        <v>65</v>
      </c>
      <c r="B14" s="135" t="s">
        <v>79</v>
      </c>
      <c r="C14" s="136" t="s">
        <v>80</v>
      </c>
      <c r="D14" s="137"/>
      <c r="E14" s="138"/>
      <c r="F14" s="138"/>
      <c r="G14" s="139"/>
      <c r="H14" s="140"/>
      <c r="I14" s="140"/>
      <c r="O14" s="141">
        <v>1</v>
      </c>
    </row>
    <row r="15" spans="1:104" ht="22.5">
      <c r="A15" s="142">
        <v>4</v>
      </c>
      <c r="B15" s="143" t="s">
        <v>81</v>
      </c>
      <c r="C15" s="144" t="s">
        <v>82</v>
      </c>
      <c r="D15" s="145" t="s">
        <v>78</v>
      </c>
      <c r="E15" s="146">
        <v>15.27</v>
      </c>
      <c r="F15" s="146"/>
      <c r="G15" s="147">
        <f>E15*F15</f>
        <v>0</v>
      </c>
      <c r="O15" s="141">
        <v>2</v>
      </c>
      <c r="AA15" s="114">
        <v>12</v>
      </c>
      <c r="AB15" s="114">
        <v>0</v>
      </c>
      <c r="AC15" s="114">
        <v>4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0.51605999999999996</v>
      </c>
    </row>
    <row r="16" spans="1:104" ht="22.5">
      <c r="A16" s="142">
        <v>5</v>
      </c>
      <c r="B16" s="143" t="s">
        <v>83</v>
      </c>
      <c r="C16" s="144" t="s">
        <v>84</v>
      </c>
      <c r="D16" s="145" t="s">
        <v>78</v>
      </c>
      <c r="E16" s="146">
        <v>2.88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0.65983000000000003</v>
      </c>
    </row>
    <row r="17" spans="1:104">
      <c r="A17" s="142">
        <v>6</v>
      </c>
      <c r="B17" s="143" t="s">
        <v>85</v>
      </c>
      <c r="C17" s="144" t="s">
        <v>86</v>
      </c>
      <c r="D17" s="145" t="s">
        <v>87</v>
      </c>
      <c r="E17" s="146">
        <v>4.8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0</v>
      </c>
    </row>
    <row r="18" spans="1:104" ht="22.5">
      <c r="A18" s="142">
        <v>7</v>
      </c>
      <c r="B18" s="143" t="s">
        <v>88</v>
      </c>
      <c r="C18" s="144" t="s">
        <v>89</v>
      </c>
      <c r="D18" s="145" t="s">
        <v>78</v>
      </c>
      <c r="E18" s="146">
        <v>2.88</v>
      </c>
      <c r="F18" s="146"/>
      <c r="G18" s="147">
        <f>E18*F18</f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>IF(AZ18=1,G18,0)</f>
        <v>0</v>
      </c>
      <c r="BB18" s="114">
        <f>IF(AZ18=2,G18,0)</f>
        <v>0</v>
      </c>
      <c r="BC18" s="114">
        <f>IF(AZ18=3,G18,0)</f>
        <v>0</v>
      </c>
      <c r="BD18" s="114">
        <f>IF(AZ18=4,G18,0)</f>
        <v>0</v>
      </c>
      <c r="BE18" s="114">
        <f>IF(AZ18=5,G18,0)</f>
        <v>0</v>
      </c>
      <c r="CZ18" s="114">
        <v>0.36849999999999999</v>
      </c>
    </row>
    <row r="19" spans="1:104">
      <c r="A19" s="148"/>
      <c r="B19" s="149" t="s">
        <v>69</v>
      </c>
      <c r="C19" s="150" t="str">
        <f>CONCATENATE(B14," ",C14)</f>
        <v>5 Komunikace</v>
      </c>
      <c r="D19" s="148"/>
      <c r="E19" s="151"/>
      <c r="F19" s="151"/>
      <c r="G19" s="152">
        <f>SUM(G14:G18)</f>
        <v>0</v>
      </c>
      <c r="O19" s="141">
        <v>4</v>
      </c>
      <c r="BA19" s="153">
        <f>SUM(BA14:BA18)</f>
        <v>0</v>
      </c>
      <c r="BB19" s="153">
        <f>SUM(BB14:BB18)</f>
        <v>0</v>
      </c>
      <c r="BC19" s="153">
        <f>SUM(BC14:BC18)</f>
        <v>0</v>
      </c>
      <c r="BD19" s="153">
        <f>SUM(BD14:BD18)</f>
        <v>0</v>
      </c>
      <c r="BE19" s="153">
        <f>SUM(BE14:BE18)</f>
        <v>0</v>
      </c>
    </row>
    <row r="20" spans="1:104">
      <c r="A20" s="134" t="s">
        <v>65</v>
      </c>
      <c r="B20" s="135" t="s">
        <v>90</v>
      </c>
      <c r="C20" s="136" t="s">
        <v>91</v>
      </c>
      <c r="D20" s="137"/>
      <c r="E20" s="138"/>
      <c r="F20" s="138"/>
      <c r="G20" s="139"/>
      <c r="H20" s="140"/>
      <c r="I20" s="140"/>
      <c r="O20" s="141">
        <v>1</v>
      </c>
    </row>
    <row r="21" spans="1:104">
      <c r="A21" s="142">
        <v>8</v>
      </c>
      <c r="B21" s="143" t="s">
        <v>92</v>
      </c>
      <c r="C21" s="144" t="s">
        <v>93</v>
      </c>
      <c r="D21" s="145" t="s">
        <v>78</v>
      </c>
      <c r="E21" s="146">
        <v>4.5999999999999996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3.1539999999999999E-2</v>
      </c>
    </row>
    <row r="22" spans="1:104">
      <c r="A22" s="142">
        <v>9</v>
      </c>
      <c r="B22" s="143" t="s">
        <v>94</v>
      </c>
      <c r="C22" s="144" t="s">
        <v>95</v>
      </c>
      <c r="D22" s="145" t="s">
        <v>78</v>
      </c>
      <c r="E22" s="146">
        <v>18.404</v>
      </c>
      <c r="F22" s="146"/>
      <c r="G22" s="147">
        <f>E22*F22</f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2.8459999999999999E-2</v>
      </c>
    </row>
    <row r="23" spans="1:104">
      <c r="A23" s="148"/>
      <c r="B23" s="149" t="s">
        <v>69</v>
      </c>
      <c r="C23" s="150" t="str">
        <f>CONCATENATE(B20," ",C20)</f>
        <v>61 Upravy povrchů vnitřní</v>
      </c>
      <c r="D23" s="148"/>
      <c r="E23" s="151"/>
      <c r="F23" s="151"/>
      <c r="G23" s="152">
        <f>SUM(G20:G22)</f>
        <v>0</v>
      </c>
      <c r="O23" s="141">
        <v>4</v>
      </c>
      <c r="BA23" s="153">
        <f>SUM(BA20:BA22)</f>
        <v>0</v>
      </c>
      <c r="BB23" s="153">
        <f>SUM(BB20:BB22)</f>
        <v>0</v>
      </c>
      <c r="BC23" s="153">
        <f>SUM(BC20:BC22)</f>
        <v>0</v>
      </c>
      <c r="BD23" s="153">
        <f>SUM(BD20:BD22)</f>
        <v>0</v>
      </c>
      <c r="BE23" s="153">
        <f>SUM(BE20:BE22)</f>
        <v>0</v>
      </c>
    </row>
    <row r="24" spans="1:104">
      <c r="A24" s="134" t="s">
        <v>65</v>
      </c>
      <c r="B24" s="135" t="s">
        <v>96</v>
      </c>
      <c r="C24" s="136" t="s">
        <v>97</v>
      </c>
      <c r="D24" s="137"/>
      <c r="E24" s="138"/>
      <c r="F24" s="138"/>
      <c r="G24" s="139"/>
      <c r="H24" s="140"/>
      <c r="I24" s="140"/>
      <c r="O24" s="141">
        <v>1</v>
      </c>
    </row>
    <row r="25" spans="1:104" ht="22.5">
      <c r="A25" s="142">
        <v>10</v>
      </c>
      <c r="B25" s="143" t="s">
        <v>98</v>
      </c>
      <c r="C25" s="144" t="s">
        <v>518</v>
      </c>
      <c r="D25" s="145" t="s">
        <v>78</v>
      </c>
      <c r="E25" s="146">
        <v>22.9</v>
      </c>
      <c r="F25" s="146"/>
      <c r="G25" s="147">
        <f>E25*F25</f>
        <v>0</v>
      </c>
      <c r="O25" s="141">
        <v>2</v>
      </c>
      <c r="AA25" s="114">
        <v>12</v>
      </c>
      <c r="AB25" s="114">
        <v>0</v>
      </c>
      <c r="AC25" s="114">
        <v>10</v>
      </c>
      <c r="AZ25" s="114">
        <v>1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1.5559999999999999E-2</v>
      </c>
    </row>
    <row r="26" spans="1:104" ht="22.5">
      <c r="A26" s="142">
        <v>11</v>
      </c>
      <c r="B26" s="143" t="s">
        <v>99</v>
      </c>
      <c r="C26" s="144" t="s">
        <v>507</v>
      </c>
      <c r="D26" s="145" t="s">
        <v>78</v>
      </c>
      <c r="E26" s="146">
        <v>12.609</v>
      </c>
      <c r="F26" s="146"/>
      <c r="G26" s="147">
        <f>E26*F26</f>
        <v>0</v>
      </c>
      <c r="O26" s="141">
        <v>2</v>
      </c>
      <c r="AA26" s="114">
        <v>12</v>
      </c>
      <c r="AB26" s="114">
        <v>0</v>
      </c>
      <c r="AC26" s="114">
        <v>11</v>
      </c>
      <c r="AZ26" s="114">
        <v>1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1.0919999999999999E-2</v>
      </c>
    </row>
    <row r="27" spans="1:104" ht="22.5">
      <c r="A27" s="142">
        <v>12</v>
      </c>
      <c r="B27" s="143" t="s">
        <v>100</v>
      </c>
      <c r="C27" s="144" t="s">
        <v>508</v>
      </c>
      <c r="D27" s="145" t="s">
        <v>78</v>
      </c>
      <c r="E27" s="146">
        <v>213.65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1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1.2489999999999999E-2</v>
      </c>
    </row>
    <row r="28" spans="1:104">
      <c r="A28" s="142">
        <v>13</v>
      </c>
      <c r="B28" s="143" t="s">
        <v>101</v>
      </c>
      <c r="C28" s="144" t="s">
        <v>102</v>
      </c>
      <c r="D28" s="145" t="s">
        <v>78</v>
      </c>
      <c r="E28" s="146">
        <v>249.15899999999999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2.0000000000000002E-5</v>
      </c>
    </row>
    <row r="29" spans="1:104">
      <c r="A29" s="142">
        <v>14</v>
      </c>
      <c r="B29" s="143" t="s">
        <v>103</v>
      </c>
      <c r="C29" s="144" t="s">
        <v>104</v>
      </c>
      <c r="D29" s="145" t="s">
        <v>78</v>
      </c>
      <c r="E29" s="146">
        <v>37.373899999999999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4.6170000000000003E-2</v>
      </c>
    </row>
    <row r="30" spans="1:104">
      <c r="A30" s="148"/>
      <c r="B30" s="149" t="s">
        <v>69</v>
      </c>
      <c r="C30" s="150" t="str">
        <f>CONCATENATE(B24," ",C24)</f>
        <v>62 Upravy povrchů vnější</v>
      </c>
      <c r="D30" s="148"/>
      <c r="E30" s="151"/>
      <c r="F30" s="151"/>
      <c r="G30" s="152">
        <f>SUM(G24:G29)</f>
        <v>0</v>
      </c>
      <c r="O30" s="141">
        <v>4</v>
      </c>
      <c r="BA30" s="153">
        <f>SUM(BA24:BA29)</f>
        <v>0</v>
      </c>
      <c r="BB30" s="153">
        <f>SUM(BB24:BB29)</f>
        <v>0</v>
      </c>
      <c r="BC30" s="153">
        <f>SUM(BC24:BC29)</f>
        <v>0</v>
      </c>
      <c r="BD30" s="153">
        <f>SUM(BD24:BD29)</f>
        <v>0</v>
      </c>
      <c r="BE30" s="153">
        <f>SUM(BE24:BE29)</f>
        <v>0</v>
      </c>
    </row>
    <row r="31" spans="1:104">
      <c r="A31" s="134" t="s">
        <v>65</v>
      </c>
      <c r="B31" s="135" t="s">
        <v>105</v>
      </c>
      <c r="C31" s="136" t="s">
        <v>106</v>
      </c>
      <c r="D31" s="137"/>
      <c r="E31" s="138"/>
      <c r="F31" s="138"/>
      <c r="G31" s="139"/>
      <c r="H31" s="140"/>
      <c r="I31" s="140"/>
      <c r="O31" s="141">
        <v>1</v>
      </c>
    </row>
    <row r="32" spans="1:104" ht="22.5">
      <c r="A32" s="142">
        <v>15</v>
      </c>
      <c r="B32" s="143" t="s">
        <v>107</v>
      </c>
      <c r="C32" s="144" t="s">
        <v>108</v>
      </c>
      <c r="D32" s="145" t="s">
        <v>78</v>
      </c>
      <c r="E32" s="146">
        <v>8.4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1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0.24154999999999999</v>
      </c>
    </row>
    <row r="33" spans="1:104">
      <c r="A33" s="142">
        <v>16</v>
      </c>
      <c r="B33" s="143" t="s">
        <v>109</v>
      </c>
      <c r="C33" s="144" t="s">
        <v>110</v>
      </c>
      <c r="D33" s="145" t="s">
        <v>78</v>
      </c>
      <c r="E33" s="146">
        <v>3.6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0.27827000000000002</v>
      </c>
    </row>
    <row r="34" spans="1:104">
      <c r="A34" s="148"/>
      <c r="B34" s="149" t="s">
        <v>69</v>
      </c>
      <c r="C34" s="150" t="str">
        <f>CONCATENATE(B31," ",C31)</f>
        <v>63 Podlahy a podlahové konstrukce</v>
      </c>
      <c r="D34" s="148"/>
      <c r="E34" s="151"/>
      <c r="F34" s="151"/>
      <c r="G34" s="152">
        <f>SUM(G31:G33)</f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>
      <c r="A35" s="134" t="s">
        <v>65</v>
      </c>
      <c r="B35" s="135" t="s">
        <v>111</v>
      </c>
      <c r="C35" s="136" t="s">
        <v>112</v>
      </c>
      <c r="D35" s="137"/>
      <c r="E35" s="138"/>
      <c r="F35" s="138"/>
      <c r="G35" s="139"/>
      <c r="H35" s="140"/>
      <c r="I35" s="140"/>
      <c r="O35" s="141">
        <v>1</v>
      </c>
    </row>
    <row r="36" spans="1:104">
      <c r="A36" s="142">
        <v>17</v>
      </c>
      <c r="B36" s="143" t="s">
        <v>113</v>
      </c>
      <c r="C36" s="144" t="s">
        <v>114</v>
      </c>
      <c r="D36" s="145" t="s">
        <v>78</v>
      </c>
      <c r="E36" s="146">
        <v>182.07</v>
      </c>
      <c r="F36" s="146"/>
      <c r="G36" s="147">
        <f t="shared" ref="G36:G41" si="0">E36*F36</f>
        <v>0</v>
      </c>
      <c r="O36" s="141">
        <v>2</v>
      </c>
      <c r="AA36" s="114">
        <v>12</v>
      </c>
      <c r="AB36" s="114">
        <v>0</v>
      </c>
      <c r="AC36" s="114">
        <v>17</v>
      </c>
      <c r="AZ36" s="114">
        <v>1</v>
      </c>
      <c r="BA36" s="114">
        <f t="shared" ref="BA36:BA41" si="1">IF(AZ36=1,G36,0)</f>
        <v>0</v>
      </c>
      <c r="BB36" s="114">
        <f t="shared" ref="BB36:BB41" si="2">IF(AZ36=2,G36,0)</f>
        <v>0</v>
      </c>
      <c r="BC36" s="114">
        <f t="shared" ref="BC36:BC41" si="3">IF(AZ36=3,G36,0)</f>
        <v>0</v>
      </c>
      <c r="BD36" s="114">
        <f t="shared" ref="BD36:BD41" si="4">IF(AZ36=4,G36,0)</f>
        <v>0</v>
      </c>
      <c r="BE36" s="114">
        <f t="shared" ref="BE36:BE41" si="5">IF(AZ36=5,G36,0)</f>
        <v>0</v>
      </c>
      <c r="CZ36" s="114">
        <v>3.338E-2</v>
      </c>
    </row>
    <row r="37" spans="1:104">
      <c r="A37" s="142">
        <v>18</v>
      </c>
      <c r="B37" s="143" t="s">
        <v>115</v>
      </c>
      <c r="C37" s="144" t="s">
        <v>116</v>
      </c>
      <c r="D37" s="145" t="s">
        <v>78</v>
      </c>
      <c r="E37" s="146">
        <v>182.07</v>
      </c>
      <c r="F37" s="146"/>
      <c r="G37" s="147">
        <f t="shared" si="0"/>
        <v>0</v>
      </c>
      <c r="O37" s="141">
        <v>2</v>
      </c>
      <c r="AA37" s="114">
        <v>12</v>
      </c>
      <c r="AB37" s="114">
        <v>0</v>
      </c>
      <c r="AC37" s="114">
        <v>18</v>
      </c>
      <c r="AZ37" s="114">
        <v>1</v>
      </c>
      <c r="BA37" s="114">
        <f t="shared" si="1"/>
        <v>0</v>
      </c>
      <c r="BB37" s="114">
        <f t="shared" si="2"/>
        <v>0</v>
      </c>
      <c r="BC37" s="114">
        <f t="shared" si="3"/>
        <v>0</v>
      </c>
      <c r="BD37" s="114">
        <f t="shared" si="4"/>
        <v>0</v>
      </c>
      <c r="BE37" s="114">
        <f t="shared" si="5"/>
        <v>0</v>
      </c>
      <c r="CZ37" s="114">
        <v>9.7000000000000005E-4</v>
      </c>
    </row>
    <row r="38" spans="1:104">
      <c r="A38" s="142">
        <v>19</v>
      </c>
      <c r="B38" s="143" t="s">
        <v>117</v>
      </c>
      <c r="C38" s="144" t="s">
        <v>118</v>
      </c>
      <c r="D38" s="145" t="s">
        <v>78</v>
      </c>
      <c r="E38" s="146">
        <v>182.07</v>
      </c>
      <c r="F38" s="146"/>
      <c r="G38" s="147">
        <f t="shared" si="0"/>
        <v>0</v>
      </c>
      <c r="O38" s="141">
        <v>2</v>
      </c>
      <c r="AA38" s="114">
        <v>12</v>
      </c>
      <c r="AB38" s="114">
        <v>0</v>
      </c>
      <c r="AC38" s="114">
        <v>19</v>
      </c>
      <c r="AZ38" s="114">
        <v>1</v>
      </c>
      <c r="BA38" s="114">
        <f t="shared" si="1"/>
        <v>0</v>
      </c>
      <c r="BB38" s="114">
        <f t="shared" si="2"/>
        <v>0</v>
      </c>
      <c r="BC38" s="114">
        <f t="shared" si="3"/>
        <v>0</v>
      </c>
      <c r="BD38" s="114">
        <f t="shared" si="4"/>
        <v>0</v>
      </c>
      <c r="BE38" s="114">
        <f t="shared" si="5"/>
        <v>0</v>
      </c>
      <c r="CZ38" s="114">
        <v>0</v>
      </c>
    </row>
    <row r="39" spans="1:104">
      <c r="A39" s="142">
        <v>20</v>
      </c>
      <c r="B39" s="143" t="s">
        <v>119</v>
      </c>
      <c r="C39" s="144" t="s">
        <v>120</v>
      </c>
      <c r="D39" s="145" t="s">
        <v>78</v>
      </c>
      <c r="E39" s="146">
        <v>182.07</v>
      </c>
      <c r="F39" s="146"/>
      <c r="G39" s="147">
        <f t="shared" si="0"/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 t="shared" si="1"/>
        <v>0</v>
      </c>
      <c r="BB39" s="114">
        <f t="shared" si="2"/>
        <v>0</v>
      </c>
      <c r="BC39" s="114">
        <f t="shared" si="3"/>
        <v>0</v>
      </c>
      <c r="BD39" s="114">
        <f t="shared" si="4"/>
        <v>0</v>
      </c>
      <c r="BE39" s="114">
        <f t="shared" si="5"/>
        <v>0</v>
      </c>
      <c r="CZ39" s="114">
        <v>0</v>
      </c>
    </row>
    <row r="40" spans="1:104">
      <c r="A40" s="142">
        <v>21</v>
      </c>
      <c r="B40" s="143" t="s">
        <v>121</v>
      </c>
      <c r="C40" s="144" t="s">
        <v>122</v>
      </c>
      <c r="D40" s="145" t="s">
        <v>78</v>
      </c>
      <c r="E40" s="146">
        <v>182.07</v>
      </c>
      <c r="F40" s="146"/>
      <c r="G40" s="147">
        <f t="shared" si="0"/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 t="shared" si="1"/>
        <v>0</v>
      </c>
      <c r="BB40" s="114">
        <f t="shared" si="2"/>
        <v>0</v>
      </c>
      <c r="BC40" s="114">
        <f t="shared" si="3"/>
        <v>0</v>
      </c>
      <c r="BD40" s="114">
        <f t="shared" si="4"/>
        <v>0</v>
      </c>
      <c r="BE40" s="114">
        <f t="shared" si="5"/>
        <v>0</v>
      </c>
      <c r="CZ40" s="114">
        <v>0</v>
      </c>
    </row>
    <row r="41" spans="1:104">
      <c r="A41" s="142">
        <v>22</v>
      </c>
      <c r="B41" s="143" t="s">
        <v>123</v>
      </c>
      <c r="C41" s="144" t="s">
        <v>124</v>
      </c>
      <c r="D41" s="145" t="s">
        <v>78</v>
      </c>
      <c r="E41" s="146">
        <v>182.07</v>
      </c>
      <c r="F41" s="146"/>
      <c r="G41" s="147">
        <f t="shared" si="0"/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si="1"/>
        <v>0</v>
      </c>
      <c r="BB41" s="114">
        <f t="shared" si="2"/>
        <v>0</v>
      </c>
      <c r="BC41" s="114">
        <f t="shared" si="3"/>
        <v>0</v>
      </c>
      <c r="BD41" s="114">
        <f t="shared" si="4"/>
        <v>0</v>
      </c>
      <c r="BE41" s="114">
        <f t="shared" si="5"/>
        <v>0</v>
      </c>
      <c r="CZ41" s="114">
        <v>0</v>
      </c>
    </row>
    <row r="42" spans="1:104">
      <c r="A42" s="148"/>
      <c r="B42" s="149" t="s">
        <v>69</v>
      </c>
      <c r="C42" s="150" t="str">
        <f>CONCATENATE(B35," ",C35)</f>
        <v>94 Lešení a stavební výtahy</v>
      </c>
      <c r="D42" s="148"/>
      <c r="E42" s="151"/>
      <c r="F42" s="151"/>
      <c r="G42" s="152">
        <f>SUM(G35:G41)</f>
        <v>0</v>
      </c>
      <c r="O42" s="141">
        <v>4</v>
      </c>
      <c r="BA42" s="153">
        <f>SUM(BA35:BA41)</f>
        <v>0</v>
      </c>
      <c r="BB42" s="153">
        <f>SUM(BB35:BB41)</f>
        <v>0</v>
      </c>
      <c r="BC42" s="153">
        <f>SUM(BC35:BC41)</f>
        <v>0</v>
      </c>
      <c r="BD42" s="153">
        <f>SUM(BD35:BD41)</f>
        <v>0</v>
      </c>
      <c r="BE42" s="153">
        <f>SUM(BE35:BE41)</f>
        <v>0</v>
      </c>
    </row>
    <row r="43" spans="1:104">
      <c r="A43" s="134" t="s">
        <v>65</v>
      </c>
      <c r="B43" s="135" t="s">
        <v>125</v>
      </c>
      <c r="C43" s="136" t="s">
        <v>126</v>
      </c>
      <c r="D43" s="137"/>
      <c r="E43" s="138"/>
      <c r="F43" s="138"/>
      <c r="G43" s="139"/>
      <c r="H43" s="140"/>
      <c r="I43" s="140"/>
      <c r="O43" s="141">
        <v>1</v>
      </c>
    </row>
    <row r="44" spans="1:104">
      <c r="A44" s="142">
        <v>23</v>
      </c>
      <c r="B44" s="143" t="s">
        <v>127</v>
      </c>
      <c r="C44" s="144" t="s">
        <v>128</v>
      </c>
      <c r="D44" s="145" t="s">
        <v>78</v>
      </c>
      <c r="E44" s="146">
        <v>122.16</v>
      </c>
      <c r="F44" s="146"/>
      <c r="G44" s="147">
        <f>E44*F44</f>
        <v>0</v>
      </c>
      <c r="O44" s="141">
        <v>2</v>
      </c>
      <c r="AA44" s="114">
        <v>12</v>
      </c>
      <c r="AB44" s="114">
        <v>0</v>
      </c>
      <c r="AC44" s="114">
        <v>23</v>
      </c>
      <c r="AZ44" s="114">
        <v>1</v>
      </c>
      <c r="BA44" s="114">
        <f>IF(AZ44=1,G44,0)</f>
        <v>0</v>
      </c>
      <c r="BB44" s="114">
        <f>IF(AZ44=2,G44,0)</f>
        <v>0</v>
      </c>
      <c r="BC44" s="114">
        <f>IF(AZ44=3,G44,0)</f>
        <v>0</v>
      </c>
      <c r="BD44" s="114">
        <f>IF(AZ44=4,G44,0)</f>
        <v>0</v>
      </c>
      <c r="BE44" s="114">
        <f>IF(AZ44=5,G44,0)</f>
        <v>0</v>
      </c>
      <c r="CZ44" s="114">
        <v>4.0000000000000003E-5</v>
      </c>
    </row>
    <row r="45" spans="1:104">
      <c r="A45" s="142">
        <v>24</v>
      </c>
      <c r="B45" s="143" t="s">
        <v>129</v>
      </c>
      <c r="C45" s="144" t="s">
        <v>130</v>
      </c>
      <c r="D45" s="145" t="s">
        <v>131</v>
      </c>
      <c r="E45" s="146">
        <v>26</v>
      </c>
      <c r="F45" s="146"/>
      <c r="G45" s="147">
        <f>E45*F45</f>
        <v>0</v>
      </c>
      <c r="O45" s="141">
        <v>2</v>
      </c>
      <c r="AA45" s="114">
        <v>12</v>
      </c>
      <c r="AB45" s="114">
        <v>0</v>
      </c>
      <c r="AC45" s="114">
        <v>24</v>
      </c>
      <c r="AZ45" s="114">
        <v>1</v>
      </c>
      <c r="BA45" s="114">
        <f>IF(AZ45=1,G45,0)</f>
        <v>0</v>
      </c>
      <c r="BB45" s="114">
        <f>IF(AZ45=2,G45,0)</f>
        <v>0</v>
      </c>
      <c r="BC45" s="114">
        <f>IF(AZ45=3,G45,0)</f>
        <v>0</v>
      </c>
      <c r="BD45" s="114">
        <f>IF(AZ45=4,G45,0)</f>
        <v>0</v>
      </c>
      <c r="BE45" s="114">
        <f>IF(AZ45=5,G45,0)</f>
        <v>0</v>
      </c>
      <c r="CZ45" s="114">
        <v>4.6800000000000001E-3</v>
      </c>
    </row>
    <row r="46" spans="1:104">
      <c r="A46" s="142">
        <v>25</v>
      </c>
      <c r="B46" s="143" t="s">
        <v>132</v>
      </c>
      <c r="C46" s="144" t="s">
        <v>133</v>
      </c>
      <c r="D46" s="145" t="s">
        <v>134</v>
      </c>
      <c r="E46" s="146">
        <v>1</v>
      </c>
      <c r="F46" s="146"/>
      <c r="G46" s="147">
        <f>E46*F46</f>
        <v>0</v>
      </c>
      <c r="O46" s="141">
        <v>2</v>
      </c>
      <c r="AA46" s="114">
        <v>12</v>
      </c>
      <c r="AB46" s="114">
        <v>0</v>
      </c>
      <c r="AC46" s="114">
        <v>25</v>
      </c>
      <c r="AZ46" s="114">
        <v>1</v>
      </c>
      <c r="BA46" s="114">
        <f>IF(AZ46=1,G46,0)</f>
        <v>0</v>
      </c>
      <c r="BB46" s="114">
        <f>IF(AZ46=2,G46,0)</f>
        <v>0</v>
      </c>
      <c r="BC46" s="114">
        <f>IF(AZ46=3,G46,0)</f>
        <v>0</v>
      </c>
      <c r="BD46" s="114">
        <f>IF(AZ46=4,G46,0)</f>
        <v>0</v>
      </c>
      <c r="BE46" s="114">
        <f>IF(AZ46=5,G46,0)</f>
        <v>0</v>
      </c>
      <c r="CZ46" s="114">
        <v>0</v>
      </c>
    </row>
    <row r="47" spans="1:104">
      <c r="A47" s="148"/>
      <c r="B47" s="149" t="s">
        <v>69</v>
      </c>
      <c r="C47" s="150" t="str">
        <f>CONCATENATE(B43," ",C43)</f>
        <v>95 Dokončovací kce na pozem.stav.</v>
      </c>
      <c r="D47" s="148"/>
      <c r="E47" s="151"/>
      <c r="F47" s="151"/>
      <c r="G47" s="152">
        <f>SUM(G43:G46)</f>
        <v>0</v>
      </c>
      <c r="O47" s="141">
        <v>4</v>
      </c>
      <c r="BA47" s="153">
        <f>SUM(BA43:BA46)</f>
        <v>0</v>
      </c>
      <c r="BB47" s="153">
        <f>SUM(BB43:BB46)</f>
        <v>0</v>
      </c>
      <c r="BC47" s="153">
        <f>SUM(BC43:BC46)</f>
        <v>0</v>
      </c>
      <c r="BD47" s="153">
        <f>SUM(BD43:BD46)</f>
        <v>0</v>
      </c>
      <c r="BE47" s="153">
        <f>SUM(BE43:BE46)</f>
        <v>0</v>
      </c>
    </row>
    <row r="48" spans="1:104">
      <c r="A48" s="134" t="s">
        <v>65</v>
      </c>
      <c r="B48" s="135" t="s">
        <v>135</v>
      </c>
      <c r="C48" s="136" t="s">
        <v>136</v>
      </c>
      <c r="D48" s="137"/>
      <c r="E48" s="138"/>
      <c r="F48" s="138"/>
      <c r="G48" s="139"/>
      <c r="H48" s="140"/>
      <c r="I48" s="140"/>
      <c r="O48" s="141">
        <v>1</v>
      </c>
    </row>
    <row r="49" spans="1:104">
      <c r="A49" s="142">
        <v>26</v>
      </c>
      <c r="B49" s="143" t="s">
        <v>137</v>
      </c>
      <c r="C49" s="144" t="s">
        <v>138</v>
      </c>
      <c r="D49" s="145" t="s">
        <v>78</v>
      </c>
      <c r="E49" s="146">
        <v>4.5999999999999996</v>
      </c>
      <c r="F49" s="146"/>
      <c r="G49" s="147">
        <f t="shared" ref="G49:G63" si="6">E49*F49</f>
        <v>0</v>
      </c>
      <c r="O49" s="141">
        <v>2</v>
      </c>
      <c r="AA49" s="114">
        <v>12</v>
      </c>
      <c r="AB49" s="114">
        <v>0</v>
      </c>
      <c r="AC49" s="114">
        <v>26</v>
      </c>
      <c r="AZ49" s="114">
        <v>1</v>
      </c>
      <c r="BA49" s="114">
        <f t="shared" ref="BA49:BA63" si="7">IF(AZ49=1,G49,0)</f>
        <v>0</v>
      </c>
      <c r="BB49" s="114">
        <f t="shared" ref="BB49:BB63" si="8">IF(AZ49=2,G49,0)</f>
        <v>0</v>
      </c>
      <c r="BC49" s="114">
        <f t="shared" ref="BC49:BC63" si="9">IF(AZ49=3,G49,0)</f>
        <v>0</v>
      </c>
      <c r="BD49" s="114">
        <f t="shared" ref="BD49:BD63" si="10">IF(AZ49=4,G49,0)</f>
        <v>0</v>
      </c>
      <c r="BE49" s="114">
        <f t="shared" ref="BE49:BE63" si="11">IF(AZ49=5,G49,0)</f>
        <v>0</v>
      </c>
      <c r="CZ49" s="114">
        <v>0</v>
      </c>
    </row>
    <row r="50" spans="1:104">
      <c r="A50" s="142">
        <v>27</v>
      </c>
      <c r="B50" s="143" t="s">
        <v>139</v>
      </c>
      <c r="C50" s="144" t="s">
        <v>140</v>
      </c>
      <c r="D50" s="145" t="s">
        <v>78</v>
      </c>
      <c r="E50" s="146">
        <v>18.404</v>
      </c>
      <c r="F50" s="146"/>
      <c r="G50" s="147">
        <f t="shared" si="6"/>
        <v>0</v>
      </c>
      <c r="O50" s="141">
        <v>2</v>
      </c>
      <c r="AA50" s="114">
        <v>12</v>
      </c>
      <c r="AB50" s="114">
        <v>0</v>
      </c>
      <c r="AC50" s="114">
        <v>27</v>
      </c>
      <c r="AZ50" s="114">
        <v>1</v>
      </c>
      <c r="BA50" s="114">
        <f t="shared" si="7"/>
        <v>0</v>
      </c>
      <c r="BB50" s="114">
        <f t="shared" si="8"/>
        <v>0</v>
      </c>
      <c r="BC50" s="114">
        <f t="shared" si="9"/>
        <v>0</v>
      </c>
      <c r="BD50" s="114">
        <f t="shared" si="10"/>
        <v>0</v>
      </c>
      <c r="BE50" s="114">
        <f t="shared" si="11"/>
        <v>0</v>
      </c>
      <c r="CZ50" s="114">
        <v>0</v>
      </c>
    </row>
    <row r="51" spans="1:104" ht="22.5">
      <c r="A51" s="142">
        <v>28</v>
      </c>
      <c r="B51" s="143" t="s">
        <v>141</v>
      </c>
      <c r="C51" s="144" t="s">
        <v>142</v>
      </c>
      <c r="D51" s="145" t="s">
        <v>78</v>
      </c>
      <c r="E51" s="146">
        <v>12</v>
      </c>
      <c r="F51" s="146"/>
      <c r="G51" s="147">
        <f t="shared" si="6"/>
        <v>0</v>
      </c>
      <c r="O51" s="141">
        <v>2</v>
      </c>
      <c r="AA51" s="114">
        <v>12</v>
      </c>
      <c r="AB51" s="114">
        <v>0</v>
      </c>
      <c r="AC51" s="114">
        <v>28</v>
      </c>
      <c r="AZ51" s="114">
        <v>1</v>
      </c>
      <c r="BA51" s="114">
        <f t="shared" si="7"/>
        <v>0</v>
      </c>
      <c r="BB51" s="114">
        <f t="shared" si="8"/>
        <v>0</v>
      </c>
      <c r="BC51" s="114">
        <f t="shared" si="9"/>
        <v>0</v>
      </c>
      <c r="BD51" s="114">
        <f t="shared" si="10"/>
        <v>0</v>
      </c>
      <c r="BE51" s="114">
        <f t="shared" si="11"/>
        <v>0</v>
      </c>
      <c r="CZ51" s="114">
        <v>0</v>
      </c>
    </row>
    <row r="52" spans="1:104">
      <c r="A52" s="142">
        <v>29</v>
      </c>
      <c r="B52" s="143" t="s">
        <v>143</v>
      </c>
      <c r="C52" s="144" t="s">
        <v>144</v>
      </c>
      <c r="D52" s="145" t="s">
        <v>87</v>
      </c>
      <c r="E52" s="146">
        <v>11.5</v>
      </c>
      <c r="F52" s="146"/>
      <c r="G52" s="147">
        <f t="shared" si="6"/>
        <v>0</v>
      </c>
      <c r="O52" s="141">
        <v>2</v>
      </c>
      <c r="AA52" s="114">
        <v>12</v>
      </c>
      <c r="AB52" s="114">
        <v>0</v>
      </c>
      <c r="AC52" s="114">
        <v>29</v>
      </c>
      <c r="AZ52" s="114">
        <v>1</v>
      </c>
      <c r="BA52" s="114">
        <f t="shared" si="7"/>
        <v>0</v>
      </c>
      <c r="BB52" s="114">
        <f t="shared" si="8"/>
        <v>0</v>
      </c>
      <c r="BC52" s="114">
        <f t="shared" si="9"/>
        <v>0</v>
      </c>
      <c r="BD52" s="114">
        <f t="shared" si="10"/>
        <v>0</v>
      </c>
      <c r="BE52" s="114">
        <f t="shared" si="11"/>
        <v>0</v>
      </c>
      <c r="CZ52" s="114">
        <v>0</v>
      </c>
    </row>
    <row r="53" spans="1:104">
      <c r="A53" s="142">
        <v>30</v>
      </c>
      <c r="B53" s="143" t="s">
        <v>145</v>
      </c>
      <c r="C53" s="144" t="s">
        <v>146</v>
      </c>
      <c r="D53" s="145" t="s">
        <v>87</v>
      </c>
      <c r="E53" s="146">
        <v>60</v>
      </c>
      <c r="F53" s="146"/>
      <c r="G53" s="147">
        <f t="shared" si="6"/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si="7"/>
        <v>0</v>
      </c>
      <c r="BB53" s="114">
        <f t="shared" si="8"/>
        <v>0</v>
      </c>
      <c r="BC53" s="114">
        <f t="shared" si="9"/>
        <v>0</v>
      </c>
      <c r="BD53" s="114">
        <f t="shared" si="10"/>
        <v>0</v>
      </c>
      <c r="BE53" s="114">
        <f t="shared" si="11"/>
        <v>0</v>
      </c>
      <c r="CZ53" s="114">
        <v>0</v>
      </c>
    </row>
    <row r="54" spans="1:104">
      <c r="A54" s="142">
        <v>31</v>
      </c>
      <c r="B54" s="143" t="s">
        <v>147</v>
      </c>
      <c r="C54" s="144" t="s">
        <v>148</v>
      </c>
      <c r="D54" s="145" t="s">
        <v>131</v>
      </c>
      <c r="E54" s="146">
        <v>4</v>
      </c>
      <c r="F54" s="146"/>
      <c r="G54" s="147">
        <f t="shared" si="6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7"/>
        <v>0</v>
      </c>
      <c r="BB54" s="114">
        <f t="shared" si="8"/>
        <v>0</v>
      </c>
      <c r="BC54" s="114">
        <f t="shared" si="9"/>
        <v>0</v>
      </c>
      <c r="BD54" s="114">
        <f t="shared" si="10"/>
        <v>0</v>
      </c>
      <c r="BE54" s="114">
        <f t="shared" si="11"/>
        <v>0</v>
      </c>
      <c r="CZ54" s="114">
        <v>0</v>
      </c>
    </row>
    <row r="55" spans="1:104">
      <c r="A55" s="142">
        <v>32</v>
      </c>
      <c r="B55" s="143" t="s">
        <v>149</v>
      </c>
      <c r="C55" s="144" t="s">
        <v>150</v>
      </c>
      <c r="D55" s="145" t="s">
        <v>134</v>
      </c>
      <c r="E55" s="146">
        <v>1</v>
      </c>
      <c r="F55" s="146"/>
      <c r="G55" s="147">
        <f t="shared" si="6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7"/>
        <v>0</v>
      </c>
      <c r="BB55" s="114">
        <f t="shared" si="8"/>
        <v>0</v>
      </c>
      <c r="BC55" s="114">
        <f t="shared" si="9"/>
        <v>0</v>
      </c>
      <c r="BD55" s="114">
        <f t="shared" si="10"/>
        <v>0</v>
      </c>
      <c r="BE55" s="114">
        <f t="shared" si="11"/>
        <v>0</v>
      </c>
      <c r="CZ55" s="114">
        <v>0.1</v>
      </c>
    </row>
    <row r="56" spans="1:104">
      <c r="A56" s="142">
        <v>33</v>
      </c>
      <c r="B56" s="143" t="s">
        <v>151</v>
      </c>
      <c r="C56" s="144" t="s">
        <v>152</v>
      </c>
      <c r="D56" s="145" t="s">
        <v>78</v>
      </c>
      <c r="E56" s="146">
        <v>3.39</v>
      </c>
      <c r="F56" s="146"/>
      <c r="G56" s="147">
        <f t="shared" si="6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7"/>
        <v>0</v>
      </c>
      <c r="BB56" s="114">
        <f t="shared" si="8"/>
        <v>0</v>
      </c>
      <c r="BC56" s="114">
        <f t="shared" si="9"/>
        <v>0</v>
      </c>
      <c r="BD56" s="114">
        <f t="shared" si="10"/>
        <v>0</v>
      </c>
      <c r="BE56" s="114">
        <f t="shared" si="11"/>
        <v>0</v>
      </c>
      <c r="CZ56" s="114">
        <v>0</v>
      </c>
    </row>
    <row r="57" spans="1:104">
      <c r="A57" s="142">
        <v>34</v>
      </c>
      <c r="B57" s="143" t="s">
        <v>153</v>
      </c>
      <c r="C57" s="144" t="s">
        <v>154</v>
      </c>
      <c r="D57" s="145" t="s">
        <v>78</v>
      </c>
      <c r="E57" s="146">
        <v>9.6</v>
      </c>
      <c r="F57" s="146"/>
      <c r="G57" s="147">
        <f t="shared" si="6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7"/>
        <v>0</v>
      </c>
      <c r="BB57" s="114">
        <f t="shared" si="8"/>
        <v>0</v>
      </c>
      <c r="BC57" s="114">
        <f t="shared" si="9"/>
        <v>0</v>
      </c>
      <c r="BD57" s="114">
        <f t="shared" si="10"/>
        <v>0</v>
      </c>
      <c r="BE57" s="114">
        <f t="shared" si="11"/>
        <v>0</v>
      </c>
      <c r="CZ57" s="114">
        <v>0</v>
      </c>
    </row>
    <row r="58" spans="1:104">
      <c r="A58" s="142">
        <v>35</v>
      </c>
      <c r="B58" s="143" t="s">
        <v>155</v>
      </c>
      <c r="C58" s="144" t="s">
        <v>156</v>
      </c>
      <c r="D58" s="145" t="s">
        <v>78</v>
      </c>
      <c r="E58" s="146">
        <v>9.6</v>
      </c>
      <c r="F58" s="146"/>
      <c r="G58" s="147">
        <f t="shared" si="6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7"/>
        <v>0</v>
      </c>
      <c r="BB58" s="114">
        <f t="shared" si="8"/>
        <v>0</v>
      </c>
      <c r="BC58" s="114">
        <f t="shared" si="9"/>
        <v>0</v>
      </c>
      <c r="BD58" s="114">
        <f t="shared" si="10"/>
        <v>0</v>
      </c>
      <c r="BE58" s="114">
        <f t="shared" si="11"/>
        <v>0</v>
      </c>
      <c r="CZ58" s="114">
        <v>0</v>
      </c>
    </row>
    <row r="59" spans="1:104">
      <c r="A59" s="142">
        <v>36</v>
      </c>
      <c r="B59" s="143" t="s">
        <v>157</v>
      </c>
      <c r="C59" s="144" t="s">
        <v>158</v>
      </c>
      <c r="D59" s="145" t="s">
        <v>159</v>
      </c>
      <c r="E59" s="146">
        <v>2.7570000000000001</v>
      </c>
      <c r="F59" s="146"/>
      <c r="G59" s="147">
        <f t="shared" si="6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7"/>
        <v>0</v>
      </c>
      <c r="BB59" s="114">
        <f t="shared" si="8"/>
        <v>0</v>
      </c>
      <c r="BC59" s="114">
        <f t="shared" si="9"/>
        <v>0</v>
      </c>
      <c r="BD59" s="114">
        <f t="shared" si="10"/>
        <v>0</v>
      </c>
      <c r="BE59" s="114">
        <f t="shared" si="11"/>
        <v>0</v>
      </c>
      <c r="CZ59" s="114">
        <v>0</v>
      </c>
    </row>
    <row r="60" spans="1:104">
      <c r="A60" s="142">
        <v>37</v>
      </c>
      <c r="B60" s="143" t="s">
        <v>160</v>
      </c>
      <c r="C60" s="144" t="s">
        <v>161</v>
      </c>
      <c r="D60" s="145" t="s">
        <v>159</v>
      </c>
      <c r="E60" s="146">
        <v>24.812999999999999</v>
      </c>
      <c r="F60" s="146"/>
      <c r="G60" s="147">
        <f t="shared" si="6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7"/>
        <v>0</v>
      </c>
      <c r="BB60" s="114">
        <f t="shared" si="8"/>
        <v>0</v>
      </c>
      <c r="BC60" s="114">
        <f t="shared" si="9"/>
        <v>0</v>
      </c>
      <c r="BD60" s="114">
        <f t="shared" si="10"/>
        <v>0</v>
      </c>
      <c r="BE60" s="114">
        <f t="shared" si="11"/>
        <v>0</v>
      </c>
      <c r="CZ60" s="114">
        <v>0</v>
      </c>
    </row>
    <row r="61" spans="1:104">
      <c r="A61" s="142">
        <v>38</v>
      </c>
      <c r="B61" s="143" t="s">
        <v>162</v>
      </c>
      <c r="C61" s="144" t="s">
        <v>163</v>
      </c>
      <c r="D61" s="145" t="s">
        <v>159</v>
      </c>
      <c r="E61" s="146">
        <v>2.7570000000000001</v>
      </c>
      <c r="F61" s="146"/>
      <c r="G61" s="147">
        <f t="shared" si="6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7"/>
        <v>0</v>
      </c>
      <c r="BB61" s="114">
        <f t="shared" si="8"/>
        <v>0</v>
      </c>
      <c r="BC61" s="114">
        <f t="shared" si="9"/>
        <v>0</v>
      </c>
      <c r="BD61" s="114">
        <f t="shared" si="10"/>
        <v>0</v>
      </c>
      <c r="BE61" s="114">
        <f t="shared" si="11"/>
        <v>0</v>
      </c>
      <c r="CZ61" s="114">
        <v>0</v>
      </c>
    </row>
    <row r="62" spans="1:104">
      <c r="A62" s="142">
        <v>39</v>
      </c>
      <c r="B62" s="143" t="s">
        <v>164</v>
      </c>
      <c r="C62" s="144" t="s">
        <v>165</v>
      </c>
      <c r="D62" s="145" t="s">
        <v>159</v>
      </c>
      <c r="E62" s="146">
        <v>22.056000000000001</v>
      </c>
      <c r="F62" s="146"/>
      <c r="G62" s="147">
        <f t="shared" si="6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7"/>
        <v>0</v>
      </c>
      <c r="BB62" s="114">
        <f t="shared" si="8"/>
        <v>0</v>
      </c>
      <c r="BC62" s="114">
        <f t="shared" si="9"/>
        <v>0</v>
      </c>
      <c r="BD62" s="114">
        <f t="shared" si="10"/>
        <v>0</v>
      </c>
      <c r="BE62" s="114">
        <f t="shared" si="11"/>
        <v>0</v>
      </c>
      <c r="CZ62" s="114">
        <v>0</v>
      </c>
    </row>
    <row r="63" spans="1:104">
      <c r="A63" s="142">
        <v>40</v>
      </c>
      <c r="B63" s="143" t="s">
        <v>166</v>
      </c>
      <c r="C63" s="144" t="s">
        <v>167</v>
      </c>
      <c r="D63" s="145" t="s">
        <v>168</v>
      </c>
      <c r="E63" s="146">
        <v>2.7570000000000001</v>
      </c>
      <c r="F63" s="146"/>
      <c r="G63" s="147">
        <f t="shared" si="6"/>
        <v>0</v>
      </c>
      <c r="O63" s="141">
        <v>2</v>
      </c>
      <c r="AA63" s="114">
        <v>12</v>
      </c>
      <c r="AB63" s="114">
        <v>1</v>
      </c>
      <c r="AC63" s="114">
        <v>40</v>
      </c>
      <c r="AZ63" s="114">
        <v>1</v>
      </c>
      <c r="BA63" s="114">
        <f t="shared" si="7"/>
        <v>0</v>
      </c>
      <c r="BB63" s="114">
        <f t="shared" si="8"/>
        <v>0</v>
      </c>
      <c r="BC63" s="114">
        <f t="shared" si="9"/>
        <v>0</v>
      </c>
      <c r="BD63" s="114">
        <f t="shared" si="10"/>
        <v>0</v>
      </c>
      <c r="BE63" s="114">
        <f t="shared" si="11"/>
        <v>0</v>
      </c>
      <c r="CZ63" s="114">
        <v>0</v>
      </c>
    </row>
    <row r="64" spans="1:104">
      <c r="A64" s="148"/>
      <c r="B64" s="149" t="s">
        <v>69</v>
      </c>
      <c r="C64" s="150" t="str">
        <f>CONCATENATE(B48," ",C48)</f>
        <v>96 Bourání konstrukcí</v>
      </c>
      <c r="D64" s="148"/>
      <c r="E64" s="151"/>
      <c r="F64" s="151"/>
      <c r="G64" s="152">
        <f>SUM(G48:G63)</f>
        <v>0</v>
      </c>
      <c r="O64" s="141">
        <v>4</v>
      </c>
      <c r="BA64" s="153">
        <f>SUM(BA48:BA63)</f>
        <v>0</v>
      </c>
      <c r="BB64" s="153">
        <f>SUM(BB48:BB63)</f>
        <v>0</v>
      </c>
      <c r="BC64" s="153">
        <f>SUM(BC48:BC63)</f>
        <v>0</v>
      </c>
      <c r="BD64" s="153">
        <f>SUM(BD48:BD63)</f>
        <v>0</v>
      </c>
      <c r="BE64" s="153">
        <f>SUM(BE48:BE63)</f>
        <v>0</v>
      </c>
    </row>
    <row r="65" spans="1:104">
      <c r="A65" s="134" t="s">
        <v>65</v>
      </c>
      <c r="B65" s="135" t="s">
        <v>169</v>
      </c>
      <c r="C65" s="136" t="s">
        <v>170</v>
      </c>
      <c r="D65" s="137"/>
      <c r="E65" s="138"/>
      <c r="F65" s="138"/>
      <c r="G65" s="139"/>
      <c r="H65" s="140"/>
      <c r="I65" s="140"/>
      <c r="O65" s="141">
        <v>1</v>
      </c>
    </row>
    <row r="66" spans="1:104">
      <c r="A66" s="142">
        <v>41</v>
      </c>
      <c r="B66" s="143" t="s">
        <v>171</v>
      </c>
      <c r="C66" s="144" t="s">
        <v>172</v>
      </c>
      <c r="D66" s="145" t="s">
        <v>159</v>
      </c>
      <c r="E66" s="146">
        <v>27.442</v>
      </c>
      <c r="F66" s="146"/>
      <c r="G66" s="147">
        <f>E66*F66</f>
        <v>0</v>
      </c>
      <c r="O66" s="141">
        <v>2</v>
      </c>
      <c r="AA66" s="114">
        <v>12</v>
      </c>
      <c r="AB66" s="114">
        <v>0</v>
      </c>
      <c r="AC66" s="114">
        <v>41</v>
      </c>
      <c r="AZ66" s="114">
        <v>1</v>
      </c>
      <c r="BA66" s="114">
        <f>IF(AZ66=1,G66,0)</f>
        <v>0</v>
      </c>
      <c r="BB66" s="114">
        <f>IF(AZ66=2,G66,0)</f>
        <v>0</v>
      </c>
      <c r="BC66" s="114">
        <f>IF(AZ66=3,G66,0)</f>
        <v>0</v>
      </c>
      <c r="BD66" s="114">
        <f>IF(AZ66=4,G66,0)</f>
        <v>0</v>
      </c>
      <c r="BE66" s="114">
        <f>IF(AZ66=5,G66,0)</f>
        <v>0</v>
      </c>
      <c r="CZ66" s="114">
        <v>0</v>
      </c>
    </row>
    <row r="67" spans="1:104">
      <c r="A67" s="148"/>
      <c r="B67" s="149" t="s">
        <v>69</v>
      </c>
      <c r="C67" s="150" t="str">
        <f>CONCATENATE(B65," ",C65)</f>
        <v>99 Staveništní přesun hmot</v>
      </c>
      <c r="D67" s="148"/>
      <c r="E67" s="151"/>
      <c r="F67" s="151"/>
      <c r="G67" s="152">
        <f>SUM(G65:G66)</f>
        <v>0</v>
      </c>
      <c r="O67" s="141">
        <v>4</v>
      </c>
      <c r="BA67" s="153">
        <f>SUM(BA65:BA66)</f>
        <v>0</v>
      </c>
      <c r="BB67" s="153">
        <f>SUM(BB65:BB66)</f>
        <v>0</v>
      </c>
      <c r="BC67" s="153">
        <f>SUM(BC65:BC66)</f>
        <v>0</v>
      </c>
      <c r="BD67" s="153">
        <f>SUM(BD65:BD66)</f>
        <v>0</v>
      </c>
      <c r="BE67" s="153">
        <f>SUM(BE65:BE66)</f>
        <v>0</v>
      </c>
    </row>
    <row r="68" spans="1:104">
      <c r="A68" s="134" t="s">
        <v>65</v>
      </c>
      <c r="B68" s="135" t="s">
        <v>173</v>
      </c>
      <c r="C68" s="136" t="s">
        <v>174</v>
      </c>
      <c r="D68" s="137"/>
      <c r="E68" s="138"/>
      <c r="F68" s="138"/>
      <c r="G68" s="139"/>
      <c r="H68" s="140"/>
      <c r="I68" s="140"/>
      <c r="O68" s="141">
        <v>1</v>
      </c>
    </row>
    <row r="69" spans="1:104">
      <c r="A69" s="142">
        <v>42</v>
      </c>
      <c r="B69" s="143" t="s">
        <v>175</v>
      </c>
      <c r="C69" s="144" t="s">
        <v>176</v>
      </c>
      <c r="D69" s="145" t="s">
        <v>78</v>
      </c>
      <c r="E69" s="146">
        <v>62.14</v>
      </c>
      <c r="F69" s="146"/>
      <c r="G69" s="147">
        <f>E69*F69</f>
        <v>0</v>
      </c>
      <c r="O69" s="141">
        <v>2</v>
      </c>
      <c r="AA69" s="114">
        <v>12</v>
      </c>
      <c r="AB69" s="114">
        <v>0</v>
      </c>
      <c r="AC69" s="114">
        <v>42</v>
      </c>
      <c r="AZ69" s="114">
        <v>2</v>
      </c>
      <c r="BA69" s="114">
        <f>IF(AZ69=1,G69,0)</f>
        <v>0</v>
      </c>
      <c r="BB69" s="114">
        <f>IF(AZ69=2,G69,0)</f>
        <v>0</v>
      </c>
      <c r="BC69" s="114">
        <f>IF(AZ69=3,G69,0)</f>
        <v>0</v>
      </c>
      <c r="BD69" s="114">
        <f>IF(AZ69=4,G69,0)</f>
        <v>0</v>
      </c>
      <c r="BE69" s="114">
        <f>IF(AZ69=5,G69,0)</f>
        <v>0</v>
      </c>
      <c r="CZ69" s="114">
        <v>3.4000000000000002E-4</v>
      </c>
    </row>
    <row r="70" spans="1:104">
      <c r="A70" s="142">
        <v>43</v>
      </c>
      <c r="B70" s="143" t="s">
        <v>177</v>
      </c>
      <c r="C70" s="144" t="s">
        <v>178</v>
      </c>
      <c r="D70" s="145" t="s">
        <v>54</v>
      </c>
      <c r="E70" s="146">
        <v>4.45</v>
      </c>
      <c r="F70" s="146"/>
      <c r="G70" s="147">
        <f>E70*F70</f>
        <v>0</v>
      </c>
      <c r="O70" s="141">
        <v>2</v>
      </c>
      <c r="AA70" s="114">
        <v>12</v>
      </c>
      <c r="AB70" s="114">
        <v>0</v>
      </c>
      <c r="AC70" s="114">
        <v>43</v>
      </c>
      <c r="AZ70" s="114">
        <v>2</v>
      </c>
      <c r="BA70" s="114">
        <f>IF(AZ70=1,G70,0)</f>
        <v>0</v>
      </c>
      <c r="BB70" s="114">
        <f>IF(AZ70=2,G70,0)</f>
        <v>0</v>
      </c>
      <c r="BC70" s="114">
        <f>IF(AZ70=3,G70,0)</f>
        <v>0</v>
      </c>
      <c r="BD70" s="114">
        <f>IF(AZ70=4,G70,0)</f>
        <v>0</v>
      </c>
      <c r="BE70" s="114">
        <f>IF(AZ70=5,G70,0)</f>
        <v>0</v>
      </c>
      <c r="CZ70" s="114">
        <v>0</v>
      </c>
    </row>
    <row r="71" spans="1:104">
      <c r="A71" s="148"/>
      <c r="B71" s="149" t="s">
        <v>69</v>
      </c>
      <c r="C71" s="150" t="str">
        <f>CONCATENATE(B68," ",C68)</f>
        <v>711 Izolace proti vodě</v>
      </c>
      <c r="D71" s="148"/>
      <c r="E71" s="151"/>
      <c r="F71" s="151"/>
      <c r="G71" s="152">
        <f>SUM(G68:G70)</f>
        <v>0</v>
      </c>
      <c r="O71" s="141">
        <v>4</v>
      </c>
      <c r="BA71" s="153">
        <f>SUM(BA68:BA70)</f>
        <v>0</v>
      </c>
      <c r="BB71" s="153">
        <f>SUM(BB68:BB70)</f>
        <v>0</v>
      </c>
      <c r="BC71" s="153">
        <f>SUM(BC68:BC70)</f>
        <v>0</v>
      </c>
      <c r="BD71" s="153">
        <f>SUM(BD68:BD70)</f>
        <v>0</v>
      </c>
      <c r="BE71" s="153">
        <f>SUM(BE68:BE70)</f>
        <v>0</v>
      </c>
    </row>
    <row r="72" spans="1:104">
      <c r="A72" s="134" t="s">
        <v>65</v>
      </c>
      <c r="B72" s="135" t="s">
        <v>179</v>
      </c>
      <c r="C72" s="136" t="s">
        <v>180</v>
      </c>
      <c r="D72" s="137"/>
      <c r="E72" s="138"/>
      <c r="F72" s="138"/>
      <c r="G72" s="139"/>
      <c r="H72" s="140"/>
      <c r="I72" s="140"/>
      <c r="O72" s="141">
        <v>1</v>
      </c>
    </row>
    <row r="73" spans="1:104">
      <c r="A73" s="142">
        <v>44</v>
      </c>
      <c r="B73" s="143" t="s">
        <v>181</v>
      </c>
      <c r="C73" s="144" t="s">
        <v>182</v>
      </c>
      <c r="D73" s="145" t="s">
        <v>78</v>
      </c>
      <c r="E73" s="146">
        <v>122.16</v>
      </c>
      <c r="F73" s="146"/>
      <c r="G73" s="147">
        <f t="shared" ref="G73:G78" si="12">E73*F73</f>
        <v>0</v>
      </c>
      <c r="O73" s="141">
        <v>2</v>
      </c>
      <c r="AA73" s="114">
        <v>12</v>
      </c>
      <c r="AB73" s="114">
        <v>0</v>
      </c>
      <c r="AC73" s="114">
        <v>44</v>
      </c>
      <c r="AZ73" s="114">
        <v>2</v>
      </c>
      <c r="BA73" s="114">
        <f t="shared" ref="BA73:BA78" si="13">IF(AZ73=1,G73,0)</f>
        <v>0</v>
      </c>
      <c r="BB73" s="114">
        <f t="shared" ref="BB73:BB78" si="14">IF(AZ73=2,G73,0)</f>
        <v>0</v>
      </c>
      <c r="BC73" s="114">
        <f t="shared" ref="BC73:BC78" si="15">IF(AZ73=3,G73,0)</f>
        <v>0</v>
      </c>
      <c r="BD73" s="114">
        <f t="shared" ref="BD73:BD78" si="16">IF(AZ73=4,G73,0)</f>
        <v>0</v>
      </c>
      <c r="BE73" s="114">
        <f t="shared" ref="BE73:BE78" si="17">IF(AZ73=5,G73,0)</f>
        <v>0</v>
      </c>
      <c r="CZ73" s="114">
        <v>0</v>
      </c>
    </row>
    <row r="74" spans="1:104">
      <c r="A74" s="142">
        <v>45</v>
      </c>
      <c r="B74" s="143" t="s">
        <v>183</v>
      </c>
      <c r="C74" s="144" t="s">
        <v>184</v>
      </c>
      <c r="D74" s="145" t="s">
        <v>78</v>
      </c>
      <c r="E74" s="146">
        <v>244.32</v>
      </c>
      <c r="F74" s="146"/>
      <c r="G74" s="147">
        <f t="shared" si="12"/>
        <v>0</v>
      </c>
      <c r="O74" s="141">
        <v>2</v>
      </c>
      <c r="AA74" s="114">
        <v>12</v>
      </c>
      <c r="AB74" s="114">
        <v>0</v>
      </c>
      <c r="AC74" s="114">
        <v>45</v>
      </c>
      <c r="AZ74" s="114">
        <v>2</v>
      </c>
      <c r="BA74" s="114">
        <f t="shared" si="13"/>
        <v>0</v>
      </c>
      <c r="BB74" s="114">
        <f t="shared" si="14"/>
        <v>0</v>
      </c>
      <c r="BC74" s="114">
        <f t="shared" si="15"/>
        <v>0</v>
      </c>
      <c r="BD74" s="114">
        <f t="shared" si="16"/>
        <v>0</v>
      </c>
      <c r="BE74" s="114">
        <f t="shared" si="17"/>
        <v>0</v>
      </c>
      <c r="CZ74" s="114">
        <v>0</v>
      </c>
    </row>
    <row r="75" spans="1:104">
      <c r="A75" s="142">
        <v>46</v>
      </c>
      <c r="B75" s="143" t="s">
        <v>185</v>
      </c>
      <c r="C75" s="144" t="s">
        <v>186</v>
      </c>
      <c r="D75" s="145" t="s">
        <v>78</v>
      </c>
      <c r="E75" s="146">
        <v>196.10390000000001</v>
      </c>
      <c r="F75" s="146"/>
      <c r="G75" s="147">
        <f t="shared" si="12"/>
        <v>0</v>
      </c>
      <c r="O75" s="141">
        <v>2</v>
      </c>
      <c r="AA75" s="114">
        <v>12</v>
      </c>
      <c r="AB75" s="114">
        <v>0</v>
      </c>
      <c r="AC75" s="114">
        <v>46</v>
      </c>
      <c r="AZ75" s="114">
        <v>2</v>
      </c>
      <c r="BA75" s="114">
        <f t="shared" si="13"/>
        <v>0</v>
      </c>
      <c r="BB75" s="114">
        <f t="shared" si="14"/>
        <v>0</v>
      </c>
      <c r="BC75" s="114">
        <f t="shared" si="15"/>
        <v>0</v>
      </c>
      <c r="BD75" s="114">
        <f t="shared" si="16"/>
        <v>0</v>
      </c>
      <c r="BE75" s="114">
        <f t="shared" si="17"/>
        <v>0</v>
      </c>
      <c r="CZ75" s="114">
        <v>3.5E-4</v>
      </c>
    </row>
    <row r="76" spans="1:104">
      <c r="A76" s="142">
        <v>47</v>
      </c>
      <c r="B76" s="143" t="s">
        <v>187</v>
      </c>
      <c r="C76" s="144" t="s">
        <v>188</v>
      </c>
      <c r="D76" s="145" t="s">
        <v>189</v>
      </c>
      <c r="E76" s="146">
        <v>48.863999999999997</v>
      </c>
      <c r="F76" s="146"/>
      <c r="G76" s="147">
        <f t="shared" si="12"/>
        <v>0</v>
      </c>
      <c r="O76" s="141">
        <v>2</v>
      </c>
      <c r="AA76" s="114">
        <v>12</v>
      </c>
      <c r="AB76" s="114">
        <v>1</v>
      </c>
      <c r="AC76" s="114">
        <v>47</v>
      </c>
      <c r="AZ76" s="114">
        <v>2</v>
      </c>
      <c r="BA76" s="114">
        <f t="shared" si="13"/>
        <v>0</v>
      </c>
      <c r="BB76" s="114">
        <f t="shared" si="14"/>
        <v>0</v>
      </c>
      <c r="BC76" s="114">
        <f t="shared" si="15"/>
        <v>0</v>
      </c>
      <c r="BD76" s="114">
        <f t="shared" si="16"/>
        <v>0</v>
      </c>
      <c r="BE76" s="114">
        <f t="shared" si="17"/>
        <v>0</v>
      </c>
      <c r="CZ76" s="114">
        <v>1</v>
      </c>
    </row>
    <row r="77" spans="1:104">
      <c r="A77" s="142">
        <v>48</v>
      </c>
      <c r="B77" s="143" t="s">
        <v>190</v>
      </c>
      <c r="C77" s="144" t="s">
        <v>509</v>
      </c>
      <c r="D77" s="145" t="s">
        <v>78</v>
      </c>
      <c r="E77" s="146">
        <v>225.51499999999999</v>
      </c>
      <c r="F77" s="146"/>
      <c r="G77" s="147">
        <f t="shared" si="12"/>
        <v>0</v>
      </c>
      <c r="O77" s="141">
        <v>2</v>
      </c>
      <c r="AA77" s="114">
        <v>12</v>
      </c>
      <c r="AB77" s="114">
        <v>1</v>
      </c>
      <c r="AC77" s="114">
        <v>48</v>
      </c>
      <c r="AZ77" s="114">
        <v>2</v>
      </c>
      <c r="BA77" s="114">
        <f t="shared" si="13"/>
        <v>0</v>
      </c>
      <c r="BB77" s="114">
        <f t="shared" si="14"/>
        <v>0</v>
      </c>
      <c r="BC77" s="114">
        <f t="shared" si="15"/>
        <v>0</v>
      </c>
      <c r="BD77" s="114">
        <f t="shared" si="16"/>
        <v>0</v>
      </c>
      <c r="BE77" s="114">
        <f t="shared" si="17"/>
        <v>0</v>
      </c>
      <c r="CZ77" s="114">
        <v>4.3E-3</v>
      </c>
    </row>
    <row r="78" spans="1:104">
      <c r="A78" s="142">
        <v>49</v>
      </c>
      <c r="B78" s="143" t="s">
        <v>191</v>
      </c>
      <c r="C78" s="144" t="s">
        <v>192</v>
      </c>
      <c r="D78" s="145" t="s">
        <v>54</v>
      </c>
      <c r="E78" s="146">
        <v>4.3499999999999996</v>
      </c>
      <c r="F78" s="146"/>
      <c r="G78" s="147">
        <f t="shared" si="12"/>
        <v>0</v>
      </c>
      <c r="O78" s="141">
        <v>2</v>
      </c>
      <c r="AA78" s="114">
        <v>12</v>
      </c>
      <c r="AB78" s="114">
        <v>0</v>
      </c>
      <c r="AC78" s="114">
        <v>49</v>
      </c>
      <c r="AZ78" s="114">
        <v>2</v>
      </c>
      <c r="BA78" s="114">
        <f t="shared" si="13"/>
        <v>0</v>
      </c>
      <c r="BB78" s="114">
        <f t="shared" si="14"/>
        <v>0</v>
      </c>
      <c r="BC78" s="114">
        <f t="shared" si="15"/>
        <v>0</v>
      </c>
      <c r="BD78" s="114">
        <f t="shared" si="16"/>
        <v>0</v>
      </c>
      <c r="BE78" s="114">
        <f t="shared" si="17"/>
        <v>0</v>
      </c>
      <c r="CZ78" s="114">
        <v>0</v>
      </c>
    </row>
    <row r="79" spans="1:104">
      <c r="A79" s="148"/>
      <c r="B79" s="149" t="s">
        <v>69</v>
      </c>
      <c r="C79" s="150" t="str">
        <f>CONCATENATE(B72," ",C72)</f>
        <v>712 Živičné krytiny</v>
      </c>
      <c r="D79" s="148"/>
      <c r="E79" s="151"/>
      <c r="F79" s="151"/>
      <c r="G79" s="152">
        <f>SUM(G72:G78)</f>
        <v>0</v>
      </c>
      <c r="O79" s="141">
        <v>4</v>
      </c>
      <c r="BA79" s="153">
        <f>SUM(BA72:BA78)</f>
        <v>0</v>
      </c>
      <c r="BB79" s="153">
        <f>SUM(BB72:BB78)</f>
        <v>0</v>
      </c>
      <c r="BC79" s="153">
        <f>SUM(BC72:BC78)</f>
        <v>0</v>
      </c>
      <c r="BD79" s="153">
        <f>SUM(BD72:BD78)</f>
        <v>0</v>
      </c>
      <c r="BE79" s="153">
        <f>SUM(BE72:BE78)</f>
        <v>0</v>
      </c>
    </row>
    <row r="80" spans="1:104">
      <c r="A80" s="134" t="s">
        <v>65</v>
      </c>
      <c r="B80" s="135" t="s">
        <v>193</v>
      </c>
      <c r="C80" s="136" t="s">
        <v>194</v>
      </c>
      <c r="D80" s="137"/>
      <c r="E80" s="138"/>
      <c r="F80" s="138"/>
      <c r="G80" s="139"/>
      <c r="H80" s="140"/>
      <c r="I80" s="140"/>
      <c r="O80" s="141">
        <v>1</v>
      </c>
    </row>
    <row r="81" spans="1:104">
      <c r="A81" s="142">
        <v>50</v>
      </c>
      <c r="B81" s="143" t="s">
        <v>195</v>
      </c>
      <c r="C81" s="144" t="s">
        <v>196</v>
      </c>
      <c r="D81" s="145" t="s">
        <v>78</v>
      </c>
      <c r="E81" s="146">
        <v>62.14</v>
      </c>
      <c r="F81" s="146"/>
      <c r="G81" s="147">
        <f t="shared" ref="G81:G89" si="18">E81*F81</f>
        <v>0</v>
      </c>
      <c r="O81" s="141">
        <v>2</v>
      </c>
      <c r="AA81" s="114">
        <v>12</v>
      </c>
      <c r="AB81" s="114">
        <v>0</v>
      </c>
      <c r="AC81" s="114">
        <v>50</v>
      </c>
      <c r="AZ81" s="114">
        <v>2</v>
      </c>
      <c r="BA81" s="114">
        <f t="shared" ref="BA81:BA89" si="19">IF(AZ81=1,G81,0)</f>
        <v>0</v>
      </c>
      <c r="BB81" s="114">
        <f t="shared" ref="BB81:BB89" si="20">IF(AZ81=2,G81,0)</f>
        <v>0</v>
      </c>
      <c r="BC81" s="114">
        <f t="shared" ref="BC81:BC89" si="21">IF(AZ81=3,G81,0)</f>
        <v>0</v>
      </c>
      <c r="BD81" s="114">
        <f t="shared" ref="BD81:BD89" si="22">IF(AZ81=4,G81,0)</f>
        <v>0</v>
      </c>
      <c r="BE81" s="114">
        <f t="shared" ref="BE81:BE89" si="23">IF(AZ81=5,G81,0)</f>
        <v>0</v>
      </c>
      <c r="CZ81" s="114">
        <v>9.0000000000000006E-5</v>
      </c>
    </row>
    <row r="82" spans="1:104">
      <c r="A82" s="142">
        <v>51</v>
      </c>
      <c r="B82" s="143" t="s">
        <v>197</v>
      </c>
      <c r="C82" s="144" t="s">
        <v>198</v>
      </c>
      <c r="D82" s="145" t="s">
        <v>78</v>
      </c>
      <c r="E82" s="146">
        <v>68.353999999999999</v>
      </c>
      <c r="F82" s="146"/>
      <c r="G82" s="147">
        <f t="shared" si="18"/>
        <v>0</v>
      </c>
      <c r="O82" s="141">
        <v>2</v>
      </c>
      <c r="AA82" s="114">
        <v>12</v>
      </c>
      <c r="AB82" s="114">
        <v>1</v>
      </c>
      <c r="AC82" s="114">
        <v>51</v>
      </c>
      <c r="AZ82" s="114">
        <v>2</v>
      </c>
      <c r="BA82" s="114">
        <f t="shared" si="19"/>
        <v>0</v>
      </c>
      <c r="BB82" s="114">
        <f t="shared" si="20"/>
        <v>0</v>
      </c>
      <c r="BC82" s="114">
        <f t="shared" si="21"/>
        <v>0</v>
      </c>
      <c r="BD82" s="114">
        <f t="shared" si="22"/>
        <v>0</v>
      </c>
      <c r="BE82" s="114">
        <f t="shared" si="23"/>
        <v>0</v>
      </c>
      <c r="CZ82" s="114">
        <v>3.7999999999999999E-2</v>
      </c>
    </row>
    <row r="83" spans="1:104">
      <c r="A83" s="142">
        <v>52</v>
      </c>
      <c r="B83" s="143" t="s">
        <v>199</v>
      </c>
      <c r="C83" s="144" t="s">
        <v>200</v>
      </c>
      <c r="D83" s="145" t="s">
        <v>78</v>
      </c>
      <c r="E83" s="146">
        <v>36.299999999999997</v>
      </c>
      <c r="F83" s="146"/>
      <c r="G83" s="147">
        <f t="shared" si="18"/>
        <v>0</v>
      </c>
      <c r="O83" s="141">
        <v>2</v>
      </c>
      <c r="AA83" s="114">
        <v>12</v>
      </c>
      <c r="AB83" s="114">
        <v>0</v>
      </c>
      <c r="AC83" s="114">
        <v>52</v>
      </c>
      <c r="AZ83" s="114">
        <v>2</v>
      </c>
      <c r="BA83" s="114">
        <f t="shared" si="19"/>
        <v>0</v>
      </c>
      <c r="BB83" s="114">
        <f t="shared" si="20"/>
        <v>0</v>
      </c>
      <c r="BC83" s="114">
        <f t="shared" si="21"/>
        <v>0</v>
      </c>
      <c r="BD83" s="114">
        <f t="shared" si="22"/>
        <v>0</v>
      </c>
      <c r="BE83" s="114">
        <f t="shared" si="23"/>
        <v>0</v>
      </c>
      <c r="CZ83" s="114">
        <v>3.0000000000000001E-3</v>
      </c>
    </row>
    <row r="84" spans="1:104">
      <c r="A84" s="142">
        <v>53</v>
      </c>
      <c r="B84" s="143" t="s">
        <v>201</v>
      </c>
      <c r="C84" s="144" t="s">
        <v>202</v>
      </c>
      <c r="D84" s="145" t="s">
        <v>78</v>
      </c>
      <c r="E84" s="146">
        <v>320.00630000000001</v>
      </c>
      <c r="F84" s="146"/>
      <c r="G84" s="147">
        <f t="shared" si="18"/>
        <v>0</v>
      </c>
      <c r="O84" s="141">
        <v>2</v>
      </c>
      <c r="AA84" s="114">
        <v>12</v>
      </c>
      <c r="AB84" s="114">
        <v>0</v>
      </c>
      <c r="AC84" s="114">
        <v>53</v>
      </c>
      <c r="AZ84" s="114">
        <v>2</v>
      </c>
      <c r="BA84" s="114">
        <f t="shared" si="19"/>
        <v>0</v>
      </c>
      <c r="BB84" s="114">
        <f t="shared" si="20"/>
        <v>0</v>
      </c>
      <c r="BC84" s="114">
        <f t="shared" si="21"/>
        <v>0</v>
      </c>
      <c r="BD84" s="114">
        <f t="shared" si="22"/>
        <v>0</v>
      </c>
      <c r="BE84" s="114">
        <f t="shared" si="23"/>
        <v>0</v>
      </c>
      <c r="CZ84" s="114">
        <v>3.1E-4</v>
      </c>
    </row>
    <row r="85" spans="1:104">
      <c r="A85" s="142">
        <v>54</v>
      </c>
      <c r="B85" s="143" t="s">
        <v>203</v>
      </c>
      <c r="C85" s="144" t="s">
        <v>510</v>
      </c>
      <c r="D85" s="145" t="s">
        <v>78</v>
      </c>
      <c r="E85" s="146">
        <v>41.25</v>
      </c>
      <c r="F85" s="146"/>
      <c r="G85" s="147">
        <f t="shared" si="18"/>
        <v>0</v>
      </c>
      <c r="O85" s="141">
        <v>2</v>
      </c>
      <c r="AA85" s="114">
        <v>12</v>
      </c>
      <c r="AB85" s="114">
        <v>1</v>
      </c>
      <c r="AC85" s="114">
        <v>54</v>
      </c>
      <c r="AZ85" s="114">
        <v>2</v>
      </c>
      <c r="BA85" s="114">
        <f t="shared" si="19"/>
        <v>0</v>
      </c>
      <c r="BB85" s="114">
        <f t="shared" si="20"/>
        <v>0</v>
      </c>
      <c r="BC85" s="114">
        <f t="shared" si="21"/>
        <v>0</v>
      </c>
      <c r="BD85" s="114">
        <f t="shared" si="22"/>
        <v>0</v>
      </c>
      <c r="BE85" s="114">
        <f t="shared" si="23"/>
        <v>0</v>
      </c>
      <c r="CZ85" s="114">
        <v>1.83E-3</v>
      </c>
    </row>
    <row r="86" spans="1:104">
      <c r="A86" s="142">
        <v>55</v>
      </c>
      <c r="B86" s="143" t="s">
        <v>204</v>
      </c>
      <c r="C86" s="144" t="s">
        <v>511</v>
      </c>
      <c r="D86" s="145" t="s">
        <v>78</v>
      </c>
      <c r="E86" s="146">
        <v>134.376</v>
      </c>
      <c r="F86" s="146"/>
      <c r="G86" s="147">
        <f t="shared" si="18"/>
        <v>0</v>
      </c>
      <c r="O86" s="141">
        <v>2</v>
      </c>
      <c r="AA86" s="114">
        <v>12</v>
      </c>
      <c r="AB86" s="114">
        <v>1</v>
      </c>
      <c r="AC86" s="114">
        <v>55</v>
      </c>
      <c r="AZ86" s="114">
        <v>2</v>
      </c>
      <c r="BA86" s="114">
        <f t="shared" si="19"/>
        <v>0</v>
      </c>
      <c r="BB86" s="114">
        <f t="shared" si="20"/>
        <v>0</v>
      </c>
      <c r="BC86" s="114">
        <f t="shared" si="21"/>
        <v>0</v>
      </c>
      <c r="BD86" s="114">
        <f t="shared" si="22"/>
        <v>0</v>
      </c>
      <c r="BE86" s="114">
        <f t="shared" si="23"/>
        <v>0</v>
      </c>
      <c r="CZ86" s="114">
        <v>4.6299999999999996E-3</v>
      </c>
    </row>
    <row r="87" spans="1:104">
      <c r="A87" s="142">
        <v>56</v>
      </c>
      <c r="B87" s="143" t="s">
        <v>205</v>
      </c>
      <c r="C87" s="144" t="s">
        <v>206</v>
      </c>
      <c r="D87" s="145" t="s">
        <v>72</v>
      </c>
      <c r="E87" s="146">
        <v>22.256900000000002</v>
      </c>
      <c r="F87" s="146"/>
      <c r="G87" s="147">
        <f t="shared" si="18"/>
        <v>0</v>
      </c>
      <c r="O87" s="141">
        <v>2</v>
      </c>
      <c r="AA87" s="114">
        <v>12</v>
      </c>
      <c r="AB87" s="114">
        <v>0</v>
      </c>
      <c r="AC87" s="114">
        <v>56</v>
      </c>
      <c r="AZ87" s="114">
        <v>2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0</v>
      </c>
    </row>
    <row r="88" spans="1:104">
      <c r="A88" s="142">
        <v>57</v>
      </c>
      <c r="B88" s="143" t="s">
        <v>207</v>
      </c>
      <c r="C88" s="144" t="s">
        <v>208</v>
      </c>
      <c r="D88" s="145" t="s">
        <v>78</v>
      </c>
      <c r="E88" s="146">
        <v>39.93</v>
      </c>
      <c r="F88" s="146"/>
      <c r="G88" s="147">
        <f t="shared" si="18"/>
        <v>0</v>
      </c>
      <c r="O88" s="141">
        <v>2</v>
      </c>
      <c r="AA88" s="114">
        <v>12</v>
      </c>
      <c r="AB88" s="114">
        <v>0</v>
      </c>
      <c r="AC88" s="114">
        <v>57</v>
      </c>
      <c r="AZ88" s="114">
        <v>2</v>
      </c>
      <c r="BA88" s="114">
        <f t="shared" si="19"/>
        <v>0</v>
      </c>
      <c r="BB88" s="114">
        <f t="shared" si="20"/>
        <v>0</v>
      </c>
      <c r="BC88" s="114">
        <f t="shared" si="21"/>
        <v>0</v>
      </c>
      <c r="BD88" s="114">
        <f t="shared" si="22"/>
        <v>0</v>
      </c>
      <c r="BE88" s="114">
        <f t="shared" si="23"/>
        <v>0</v>
      </c>
      <c r="CZ88" s="114">
        <v>0</v>
      </c>
    </row>
    <row r="89" spans="1:104">
      <c r="A89" s="142">
        <v>58</v>
      </c>
      <c r="B89" s="143" t="s">
        <v>209</v>
      </c>
      <c r="C89" s="144" t="s">
        <v>210</v>
      </c>
      <c r="D89" s="145" t="s">
        <v>54</v>
      </c>
      <c r="E89" s="146">
        <v>2.1</v>
      </c>
      <c r="F89" s="146"/>
      <c r="G89" s="147">
        <f t="shared" si="18"/>
        <v>0</v>
      </c>
      <c r="O89" s="141">
        <v>2</v>
      </c>
      <c r="AA89" s="114">
        <v>12</v>
      </c>
      <c r="AB89" s="114">
        <v>0</v>
      </c>
      <c r="AC89" s="114">
        <v>58</v>
      </c>
      <c r="AZ89" s="114">
        <v>2</v>
      </c>
      <c r="BA89" s="114">
        <f t="shared" si="19"/>
        <v>0</v>
      </c>
      <c r="BB89" s="114">
        <f t="shared" si="20"/>
        <v>0</v>
      </c>
      <c r="BC89" s="114">
        <f t="shared" si="21"/>
        <v>0</v>
      </c>
      <c r="BD89" s="114">
        <f t="shared" si="22"/>
        <v>0</v>
      </c>
      <c r="BE89" s="114">
        <f t="shared" si="23"/>
        <v>0</v>
      </c>
      <c r="CZ89" s="114">
        <v>0</v>
      </c>
    </row>
    <row r="90" spans="1:104">
      <c r="A90" s="148"/>
      <c r="B90" s="149" t="s">
        <v>69</v>
      </c>
      <c r="C90" s="150" t="str">
        <f>CONCATENATE(B80," ",C80)</f>
        <v>713 Izolace tepelné</v>
      </c>
      <c r="D90" s="148"/>
      <c r="E90" s="151"/>
      <c r="F90" s="151"/>
      <c r="G90" s="152">
        <f>SUM(G80:G89)</f>
        <v>0</v>
      </c>
      <c r="O90" s="141">
        <v>4</v>
      </c>
      <c r="BA90" s="153">
        <f>SUM(BA80:BA89)</f>
        <v>0</v>
      </c>
      <c r="BB90" s="153">
        <f>SUM(BB80:BB89)</f>
        <v>0</v>
      </c>
      <c r="BC90" s="153">
        <f>SUM(BC80:BC89)</f>
        <v>0</v>
      </c>
      <c r="BD90" s="153">
        <f>SUM(BD80:BD89)</f>
        <v>0</v>
      </c>
      <c r="BE90" s="153">
        <f>SUM(BE80:BE89)</f>
        <v>0</v>
      </c>
    </row>
    <row r="91" spans="1:104">
      <c r="A91" s="134" t="s">
        <v>65</v>
      </c>
      <c r="B91" s="135" t="s">
        <v>512</v>
      </c>
      <c r="C91" s="136" t="s">
        <v>513</v>
      </c>
      <c r="D91" s="137"/>
      <c r="E91" s="138"/>
      <c r="F91" s="234"/>
      <c r="G91" s="235"/>
      <c r="O91" s="141"/>
      <c r="BA91" s="153"/>
      <c r="BB91" s="153"/>
      <c r="BC91" s="153"/>
      <c r="BD91" s="153"/>
      <c r="BE91" s="153"/>
    </row>
    <row r="92" spans="1:104">
      <c r="A92" s="142" t="s">
        <v>516</v>
      </c>
      <c r="B92" s="143" t="s">
        <v>514</v>
      </c>
      <c r="C92" s="144" t="s">
        <v>515</v>
      </c>
      <c r="D92" s="145" t="s">
        <v>134</v>
      </c>
      <c r="E92" s="146">
        <v>1</v>
      </c>
      <c r="F92" s="236">
        <f>'200 ZT'!G37</f>
        <v>0</v>
      </c>
      <c r="G92" s="199">
        <f>E92*F92</f>
        <v>0</v>
      </c>
      <c r="O92" s="141"/>
      <c r="BA92" s="153"/>
      <c r="BB92" s="153"/>
      <c r="BC92" s="153"/>
      <c r="BD92" s="153"/>
      <c r="BE92" s="153"/>
    </row>
    <row r="93" spans="1:104">
      <c r="A93" s="148"/>
      <c r="B93" s="149" t="s">
        <v>69</v>
      </c>
      <c r="C93" s="150" t="str">
        <f>CONCATENATE(B91," ",C91)</f>
        <v>720 Zdravotní instalace</v>
      </c>
      <c r="D93" s="148"/>
      <c r="E93" s="151"/>
      <c r="F93" s="151"/>
      <c r="G93" s="152">
        <f>SUM(G92)</f>
        <v>0</v>
      </c>
      <c r="O93" s="141"/>
      <c r="BA93" s="153"/>
      <c r="BB93" s="153"/>
      <c r="BC93" s="153"/>
      <c r="BD93" s="153"/>
      <c r="BE93" s="153"/>
    </row>
    <row r="94" spans="1:104">
      <c r="A94" s="134" t="s">
        <v>65</v>
      </c>
      <c r="B94" s="135" t="s">
        <v>211</v>
      </c>
      <c r="C94" s="136" t="s">
        <v>212</v>
      </c>
      <c r="D94" s="137"/>
      <c r="E94" s="138"/>
      <c r="F94" s="138"/>
      <c r="G94" s="139"/>
      <c r="H94" s="140"/>
      <c r="I94" s="140"/>
      <c r="O94" s="141">
        <v>1</v>
      </c>
    </row>
    <row r="95" spans="1:104">
      <c r="A95" s="142">
        <v>59</v>
      </c>
      <c r="B95" s="143" t="s">
        <v>213</v>
      </c>
      <c r="C95" s="144" t="s">
        <v>214</v>
      </c>
      <c r="D95" s="145" t="s">
        <v>134</v>
      </c>
      <c r="E95" s="146">
        <v>1</v>
      </c>
      <c r="F95" s="146"/>
      <c r="G95" s="147">
        <f>E95*F95</f>
        <v>0</v>
      </c>
      <c r="O95" s="141">
        <v>2</v>
      </c>
      <c r="AA95" s="114">
        <v>12</v>
      </c>
      <c r="AB95" s="114">
        <v>0</v>
      </c>
      <c r="AC95" s="114">
        <v>59</v>
      </c>
      <c r="AZ95" s="114">
        <v>2</v>
      </c>
      <c r="BA95" s="114">
        <f>IF(AZ95=1,G95,0)</f>
        <v>0</v>
      </c>
      <c r="BB95" s="114">
        <f>IF(AZ95=2,G95,0)</f>
        <v>0</v>
      </c>
      <c r="BC95" s="114">
        <f>IF(AZ95=3,G95,0)</f>
        <v>0</v>
      </c>
      <c r="BD95" s="114">
        <f>IF(AZ95=4,G95,0)</f>
        <v>0</v>
      </c>
      <c r="BE95" s="114">
        <f>IF(AZ95=5,G95,0)</f>
        <v>0</v>
      </c>
      <c r="CZ95" s="114">
        <v>0</v>
      </c>
    </row>
    <row r="96" spans="1:104">
      <c r="A96" s="142">
        <v>60</v>
      </c>
      <c r="B96" s="143" t="s">
        <v>215</v>
      </c>
      <c r="C96" s="144" t="s">
        <v>216</v>
      </c>
      <c r="D96" s="145" t="s">
        <v>54</v>
      </c>
      <c r="E96" s="146">
        <v>1.5</v>
      </c>
      <c r="F96" s="146"/>
      <c r="G96" s="147">
        <f>E96*F96</f>
        <v>0</v>
      </c>
      <c r="O96" s="141">
        <v>2</v>
      </c>
      <c r="AA96" s="114">
        <v>12</v>
      </c>
      <c r="AB96" s="114">
        <v>0</v>
      </c>
      <c r="AC96" s="114">
        <v>60</v>
      </c>
      <c r="AZ96" s="114">
        <v>2</v>
      </c>
      <c r="BA96" s="114">
        <f>IF(AZ96=1,G96,0)</f>
        <v>0</v>
      </c>
      <c r="BB96" s="114">
        <f>IF(AZ96=2,G96,0)</f>
        <v>0</v>
      </c>
      <c r="BC96" s="114">
        <f>IF(AZ96=3,G96,0)</f>
        <v>0</v>
      </c>
      <c r="BD96" s="114">
        <f>IF(AZ96=4,G96,0)</f>
        <v>0</v>
      </c>
      <c r="BE96" s="114">
        <f>IF(AZ96=5,G96,0)</f>
        <v>0</v>
      </c>
      <c r="CZ96" s="114">
        <v>0</v>
      </c>
    </row>
    <row r="97" spans="1:104">
      <c r="A97" s="148"/>
      <c r="B97" s="149" t="s">
        <v>69</v>
      </c>
      <c r="C97" s="150" t="str">
        <f>CONCATENATE(B94," ",C94)</f>
        <v>721 Vnitřní kanalizace</v>
      </c>
      <c r="D97" s="148"/>
      <c r="E97" s="151"/>
      <c r="F97" s="151"/>
      <c r="G97" s="152">
        <f>SUM(G94:G96)</f>
        <v>0</v>
      </c>
      <c r="O97" s="141">
        <v>4</v>
      </c>
      <c r="BA97" s="153">
        <f>SUM(BA94:BA96)</f>
        <v>0</v>
      </c>
      <c r="BB97" s="153">
        <f>SUM(BB94:BB96)</f>
        <v>0</v>
      </c>
      <c r="BC97" s="153">
        <f>SUM(BC94:BC96)</f>
        <v>0</v>
      </c>
      <c r="BD97" s="153">
        <f>SUM(BD94:BD96)</f>
        <v>0</v>
      </c>
      <c r="BE97" s="153">
        <f>SUM(BE94:BE96)</f>
        <v>0</v>
      </c>
    </row>
    <row r="98" spans="1:104">
      <c r="A98" s="134" t="s">
        <v>65</v>
      </c>
      <c r="B98" s="135" t="s">
        <v>217</v>
      </c>
      <c r="C98" s="136" t="s">
        <v>218</v>
      </c>
      <c r="D98" s="137"/>
      <c r="E98" s="138"/>
      <c r="F98" s="138"/>
      <c r="G98" s="139"/>
      <c r="H98" s="140"/>
      <c r="I98" s="140"/>
      <c r="O98" s="141">
        <v>1</v>
      </c>
    </row>
    <row r="99" spans="1:104">
      <c r="A99" s="142">
        <v>61</v>
      </c>
      <c r="B99" s="143" t="s">
        <v>219</v>
      </c>
      <c r="C99" s="144" t="s">
        <v>220</v>
      </c>
      <c r="D99" s="145" t="s">
        <v>134</v>
      </c>
      <c r="E99" s="146">
        <v>1</v>
      </c>
      <c r="F99" s="146">
        <f>'410 PS'!G42</f>
        <v>0</v>
      </c>
      <c r="G99" s="147">
        <f>E99*F99</f>
        <v>0</v>
      </c>
      <c r="O99" s="141">
        <v>2</v>
      </c>
      <c r="AA99" s="114">
        <v>12</v>
      </c>
      <c r="AB99" s="114">
        <v>0</v>
      </c>
      <c r="AC99" s="114">
        <v>61</v>
      </c>
      <c r="AZ99" s="114">
        <v>2</v>
      </c>
      <c r="BA99" s="114">
        <f>IF(AZ99=1,G99,0)</f>
        <v>0</v>
      </c>
      <c r="BB99" s="114">
        <f>IF(AZ99=2,G99,0)</f>
        <v>0</v>
      </c>
      <c r="BC99" s="114">
        <f>IF(AZ99=3,G99,0)</f>
        <v>0</v>
      </c>
      <c r="BD99" s="114">
        <f>IF(AZ99=4,G99,0)</f>
        <v>0</v>
      </c>
      <c r="BE99" s="114">
        <f>IF(AZ99=5,G99,0)</f>
        <v>0</v>
      </c>
      <c r="CZ99" s="114">
        <v>0</v>
      </c>
    </row>
    <row r="100" spans="1:104">
      <c r="A100" s="148"/>
      <c r="B100" s="149" t="s">
        <v>69</v>
      </c>
      <c r="C100" s="150" t="str">
        <f>CONCATENATE(B98," ",C98)</f>
        <v>732 Předávací stanice</v>
      </c>
      <c r="D100" s="148"/>
      <c r="E100" s="151"/>
      <c r="F100" s="151"/>
      <c r="G100" s="152">
        <f>SUM(G98:G99)</f>
        <v>0</v>
      </c>
      <c r="O100" s="141">
        <v>4</v>
      </c>
      <c r="BA100" s="153">
        <f>SUM(BA98:BA99)</f>
        <v>0</v>
      </c>
      <c r="BB100" s="153">
        <f>SUM(BB98:BB99)</f>
        <v>0</v>
      </c>
      <c r="BC100" s="153">
        <f>SUM(BC98:BC99)</f>
        <v>0</v>
      </c>
      <c r="BD100" s="153">
        <f>SUM(BD98:BD99)</f>
        <v>0</v>
      </c>
      <c r="BE100" s="153">
        <f>SUM(BE98:BE99)</f>
        <v>0</v>
      </c>
    </row>
    <row r="101" spans="1:104">
      <c r="A101" s="134" t="s">
        <v>65</v>
      </c>
      <c r="B101" s="135" t="s">
        <v>221</v>
      </c>
      <c r="C101" s="136" t="s">
        <v>222</v>
      </c>
      <c r="D101" s="137"/>
      <c r="E101" s="138"/>
      <c r="F101" s="138"/>
      <c r="G101" s="139"/>
      <c r="H101" s="140"/>
      <c r="I101" s="140"/>
      <c r="O101" s="141">
        <v>1</v>
      </c>
    </row>
    <row r="102" spans="1:104">
      <c r="A102" s="142">
        <v>62</v>
      </c>
      <c r="B102" s="143" t="s">
        <v>223</v>
      </c>
      <c r="C102" s="144" t="s">
        <v>224</v>
      </c>
      <c r="D102" s="145" t="s">
        <v>78</v>
      </c>
      <c r="E102" s="146">
        <v>34.86</v>
      </c>
      <c r="F102" s="146"/>
      <c r="G102" s="147">
        <f>E102*F102</f>
        <v>0</v>
      </c>
      <c r="O102" s="141">
        <v>2</v>
      </c>
      <c r="AA102" s="114">
        <v>12</v>
      </c>
      <c r="AB102" s="114">
        <v>0</v>
      </c>
      <c r="AC102" s="114">
        <v>62</v>
      </c>
      <c r="AZ102" s="114">
        <v>2</v>
      </c>
      <c r="BA102" s="114">
        <f>IF(AZ102=1,G102,0)</f>
        <v>0</v>
      </c>
      <c r="BB102" s="114">
        <f>IF(AZ102=2,G102,0)</f>
        <v>0</v>
      </c>
      <c r="BC102" s="114">
        <f>IF(AZ102=3,G102,0)</f>
        <v>0</v>
      </c>
      <c r="BD102" s="114">
        <f>IF(AZ102=4,G102,0)</f>
        <v>0</v>
      </c>
      <c r="BE102" s="114">
        <f>IF(AZ102=5,G102,0)</f>
        <v>0</v>
      </c>
      <c r="CZ102" s="114">
        <v>0</v>
      </c>
    </row>
    <row r="103" spans="1:104">
      <c r="A103" s="142">
        <v>63</v>
      </c>
      <c r="B103" s="143" t="s">
        <v>225</v>
      </c>
      <c r="C103" s="144" t="s">
        <v>226</v>
      </c>
      <c r="D103" s="145" t="s">
        <v>78</v>
      </c>
      <c r="E103" s="146">
        <v>38.345999999999997</v>
      </c>
      <c r="F103" s="146"/>
      <c r="G103" s="147">
        <f>E103*F103</f>
        <v>0</v>
      </c>
      <c r="O103" s="141">
        <v>2</v>
      </c>
      <c r="AA103" s="114">
        <v>12</v>
      </c>
      <c r="AB103" s="114">
        <v>1</v>
      </c>
      <c r="AC103" s="114">
        <v>63</v>
      </c>
      <c r="AZ103" s="114">
        <v>2</v>
      </c>
      <c r="BA103" s="114">
        <f>IF(AZ103=1,G103,0)</f>
        <v>0</v>
      </c>
      <c r="BB103" s="114">
        <f>IF(AZ103=2,G103,0)</f>
        <v>0</v>
      </c>
      <c r="BC103" s="114">
        <f>IF(AZ103=3,G103,0)</f>
        <v>0</v>
      </c>
      <c r="BD103" s="114">
        <f>IF(AZ103=4,G103,0)</f>
        <v>0</v>
      </c>
      <c r="BE103" s="114">
        <f>IF(AZ103=5,G103,0)</f>
        <v>0</v>
      </c>
      <c r="CZ103" s="114">
        <v>1.4800000000000001E-2</v>
      </c>
    </row>
    <row r="104" spans="1:104">
      <c r="A104" s="142">
        <v>64</v>
      </c>
      <c r="B104" s="143" t="s">
        <v>227</v>
      </c>
      <c r="C104" s="144" t="s">
        <v>228</v>
      </c>
      <c r="D104" s="145" t="s">
        <v>54</v>
      </c>
      <c r="E104" s="146">
        <v>8.6999999999999993</v>
      </c>
      <c r="F104" s="146"/>
      <c r="G104" s="147">
        <f>E104*F104</f>
        <v>0</v>
      </c>
      <c r="O104" s="141">
        <v>2</v>
      </c>
      <c r="AA104" s="114">
        <v>12</v>
      </c>
      <c r="AB104" s="114">
        <v>0</v>
      </c>
      <c r="AC104" s="114">
        <v>64</v>
      </c>
      <c r="AZ104" s="114">
        <v>2</v>
      </c>
      <c r="BA104" s="114">
        <f>IF(AZ104=1,G104,0)</f>
        <v>0</v>
      </c>
      <c r="BB104" s="114">
        <f>IF(AZ104=2,G104,0)</f>
        <v>0</v>
      </c>
      <c r="BC104" s="114">
        <f>IF(AZ104=3,G104,0)</f>
        <v>0</v>
      </c>
      <c r="BD104" s="114">
        <f>IF(AZ104=4,G104,0)</f>
        <v>0</v>
      </c>
      <c r="BE104" s="114">
        <f>IF(AZ104=5,G104,0)</f>
        <v>0</v>
      </c>
      <c r="CZ104" s="114">
        <v>0</v>
      </c>
    </row>
    <row r="105" spans="1:104">
      <c r="A105" s="148"/>
      <c r="B105" s="149" t="s">
        <v>69</v>
      </c>
      <c r="C105" s="150" t="str">
        <f>CONCATENATE(B101," ",C101)</f>
        <v>762 Konstrukce tesařské</v>
      </c>
      <c r="D105" s="148"/>
      <c r="E105" s="151"/>
      <c r="F105" s="151"/>
      <c r="G105" s="152">
        <f>SUM(G101:G104)</f>
        <v>0</v>
      </c>
      <c r="O105" s="141">
        <v>4</v>
      </c>
      <c r="BA105" s="153">
        <f>SUM(BA101:BA104)</f>
        <v>0</v>
      </c>
      <c r="BB105" s="153">
        <f>SUM(BB101:BB104)</f>
        <v>0</v>
      </c>
      <c r="BC105" s="153">
        <f>SUM(BC101:BC104)</f>
        <v>0</v>
      </c>
      <c r="BD105" s="153">
        <f>SUM(BD101:BD104)</f>
        <v>0</v>
      </c>
      <c r="BE105" s="153">
        <f>SUM(BE101:BE104)</f>
        <v>0</v>
      </c>
    </row>
    <row r="106" spans="1:104">
      <c r="A106" s="134" t="s">
        <v>65</v>
      </c>
      <c r="B106" s="135" t="s">
        <v>229</v>
      </c>
      <c r="C106" s="136" t="s">
        <v>230</v>
      </c>
      <c r="D106" s="137"/>
      <c r="E106" s="138"/>
      <c r="F106" s="138"/>
      <c r="G106" s="139"/>
      <c r="H106" s="140"/>
      <c r="I106" s="140"/>
      <c r="O106" s="141">
        <v>1</v>
      </c>
    </row>
    <row r="107" spans="1:104">
      <c r="A107" s="142">
        <v>65</v>
      </c>
      <c r="B107" s="143" t="s">
        <v>231</v>
      </c>
      <c r="C107" s="144" t="s">
        <v>232</v>
      </c>
      <c r="D107" s="145" t="s">
        <v>87</v>
      </c>
      <c r="E107" s="146">
        <v>11.5</v>
      </c>
      <c r="F107" s="146"/>
      <c r="G107" s="147">
        <f t="shared" ref="G107:G112" si="24">E107*F107</f>
        <v>0</v>
      </c>
      <c r="O107" s="141">
        <v>2</v>
      </c>
      <c r="AA107" s="114">
        <v>12</v>
      </c>
      <c r="AB107" s="114">
        <v>0</v>
      </c>
      <c r="AC107" s="114">
        <v>65</v>
      </c>
      <c r="AZ107" s="114">
        <v>2</v>
      </c>
      <c r="BA107" s="114">
        <f t="shared" ref="BA107:BA112" si="25">IF(AZ107=1,G107,0)</f>
        <v>0</v>
      </c>
      <c r="BB107" s="114">
        <f t="shared" ref="BB107:BB112" si="26">IF(AZ107=2,G107,0)</f>
        <v>0</v>
      </c>
      <c r="BC107" s="114">
        <f t="shared" ref="BC107:BC112" si="27">IF(AZ107=3,G107,0)</f>
        <v>0</v>
      </c>
      <c r="BD107" s="114">
        <f t="shared" ref="BD107:BD112" si="28">IF(AZ107=4,G107,0)</f>
        <v>0</v>
      </c>
      <c r="BE107" s="114">
        <f t="shared" ref="BE107:BE112" si="29">IF(AZ107=5,G107,0)</f>
        <v>0</v>
      </c>
      <c r="CZ107" s="114">
        <v>3.3999999999999998E-3</v>
      </c>
    </row>
    <row r="108" spans="1:104" ht="22.5">
      <c r="A108" s="142">
        <v>66</v>
      </c>
      <c r="B108" s="143" t="s">
        <v>233</v>
      </c>
      <c r="C108" s="144" t="s">
        <v>234</v>
      </c>
      <c r="D108" s="145" t="s">
        <v>87</v>
      </c>
      <c r="E108" s="146">
        <v>60</v>
      </c>
      <c r="F108" s="146"/>
      <c r="G108" s="147">
        <f t="shared" si="24"/>
        <v>0</v>
      </c>
      <c r="O108" s="141">
        <v>2</v>
      </c>
      <c r="AA108" s="114">
        <v>12</v>
      </c>
      <c r="AB108" s="114">
        <v>0</v>
      </c>
      <c r="AC108" s="114">
        <v>66</v>
      </c>
      <c r="AZ108" s="114">
        <v>2</v>
      </c>
      <c r="BA108" s="114">
        <f t="shared" si="25"/>
        <v>0</v>
      </c>
      <c r="BB108" s="114">
        <f t="shared" si="26"/>
        <v>0</v>
      </c>
      <c r="BC108" s="114">
        <f t="shared" si="27"/>
        <v>0</v>
      </c>
      <c r="BD108" s="114">
        <f t="shared" si="28"/>
        <v>0</v>
      </c>
      <c r="BE108" s="114">
        <f t="shared" si="29"/>
        <v>0</v>
      </c>
      <c r="CZ108" s="114">
        <v>4.8900000000000002E-3</v>
      </c>
    </row>
    <row r="109" spans="1:104" ht="22.5">
      <c r="A109" s="142">
        <v>67</v>
      </c>
      <c r="B109" s="143" t="s">
        <v>235</v>
      </c>
      <c r="C109" s="144" t="s">
        <v>236</v>
      </c>
      <c r="D109" s="145" t="s">
        <v>131</v>
      </c>
      <c r="E109" s="146">
        <v>2</v>
      </c>
      <c r="F109" s="146"/>
      <c r="G109" s="147">
        <f t="shared" si="24"/>
        <v>0</v>
      </c>
      <c r="O109" s="141">
        <v>2</v>
      </c>
      <c r="AA109" s="114">
        <v>12</v>
      </c>
      <c r="AB109" s="114">
        <v>0</v>
      </c>
      <c r="AC109" s="114">
        <v>67</v>
      </c>
      <c r="AZ109" s="114">
        <v>2</v>
      </c>
      <c r="BA109" s="114">
        <f t="shared" si="25"/>
        <v>0</v>
      </c>
      <c r="BB109" s="114">
        <f t="shared" si="26"/>
        <v>0</v>
      </c>
      <c r="BC109" s="114">
        <f t="shared" si="27"/>
        <v>0</v>
      </c>
      <c r="BD109" s="114">
        <f t="shared" si="28"/>
        <v>0</v>
      </c>
      <c r="BE109" s="114">
        <f t="shared" si="29"/>
        <v>0</v>
      </c>
      <c r="CZ109" s="114">
        <v>3.7399999999999998E-3</v>
      </c>
    </row>
    <row r="110" spans="1:104">
      <c r="A110" s="142">
        <v>68</v>
      </c>
      <c r="B110" s="143" t="s">
        <v>237</v>
      </c>
      <c r="C110" s="144" t="s">
        <v>238</v>
      </c>
      <c r="D110" s="145" t="s">
        <v>131</v>
      </c>
      <c r="E110" s="146">
        <v>2</v>
      </c>
      <c r="F110" s="146"/>
      <c r="G110" s="147">
        <f t="shared" si="24"/>
        <v>0</v>
      </c>
      <c r="O110" s="141">
        <v>2</v>
      </c>
      <c r="AA110" s="114">
        <v>12</v>
      </c>
      <c r="AB110" s="114">
        <v>0</v>
      </c>
      <c r="AC110" s="114">
        <v>68</v>
      </c>
      <c r="AZ110" s="114">
        <v>2</v>
      </c>
      <c r="BA110" s="114">
        <f t="shared" si="25"/>
        <v>0</v>
      </c>
      <c r="BB110" s="114">
        <f t="shared" si="26"/>
        <v>0</v>
      </c>
      <c r="BC110" s="114">
        <f t="shared" si="27"/>
        <v>0</v>
      </c>
      <c r="BD110" s="114">
        <f t="shared" si="28"/>
        <v>0</v>
      </c>
      <c r="BE110" s="114">
        <f t="shared" si="29"/>
        <v>0</v>
      </c>
      <c r="CZ110" s="114">
        <v>4.2700000000000004E-3</v>
      </c>
    </row>
    <row r="111" spans="1:104" ht="22.5">
      <c r="A111" s="142">
        <v>69</v>
      </c>
      <c r="B111" s="143" t="s">
        <v>239</v>
      </c>
      <c r="C111" s="144" t="s">
        <v>240</v>
      </c>
      <c r="D111" s="145" t="s">
        <v>78</v>
      </c>
      <c r="E111" s="146">
        <v>1</v>
      </c>
      <c r="F111" s="146"/>
      <c r="G111" s="147">
        <f t="shared" si="24"/>
        <v>0</v>
      </c>
      <c r="O111" s="141">
        <v>2</v>
      </c>
      <c r="AA111" s="114">
        <v>12</v>
      </c>
      <c r="AB111" s="114">
        <v>0</v>
      </c>
      <c r="AC111" s="114">
        <v>69</v>
      </c>
      <c r="AZ111" s="114">
        <v>2</v>
      </c>
      <c r="BA111" s="114">
        <f t="shared" si="25"/>
        <v>0</v>
      </c>
      <c r="BB111" s="114">
        <f t="shared" si="26"/>
        <v>0</v>
      </c>
      <c r="BC111" s="114">
        <f t="shared" si="27"/>
        <v>0</v>
      </c>
      <c r="BD111" s="114">
        <f t="shared" si="28"/>
        <v>0</v>
      </c>
      <c r="BE111" s="114">
        <f t="shared" si="29"/>
        <v>0</v>
      </c>
      <c r="CZ111" s="114">
        <v>0</v>
      </c>
    </row>
    <row r="112" spans="1:104">
      <c r="A112" s="142">
        <v>70</v>
      </c>
      <c r="B112" s="143" t="s">
        <v>241</v>
      </c>
      <c r="C112" s="144" t="s">
        <v>242</v>
      </c>
      <c r="D112" s="145" t="s">
        <v>54</v>
      </c>
      <c r="E112" s="146">
        <v>1.9</v>
      </c>
      <c r="F112" s="146"/>
      <c r="G112" s="147">
        <f t="shared" si="24"/>
        <v>0</v>
      </c>
      <c r="O112" s="141">
        <v>2</v>
      </c>
      <c r="AA112" s="114">
        <v>12</v>
      </c>
      <c r="AB112" s="114">
        <v>0</v>
      </c>
      <c r="AC112" s="114">
        <v>70</v>
      </c>
      <c r="AZ112" s="114">
        <v>2</v>
      </c>
      <c r="BA112" s="114">
        <f t="shared" si="25"/>
        <v>0</v>
      </c>
      <c r="BB112" s="114">
        <f t="shared" si="26"/>
        <v>0</v>
      </c>
      <c r="BC112" s="114">
        <f t="shared" si="27"/>
        <v>0</v>
      </c>
      <c r="BD112" s="114">
        <f t="shared" si="28"/>
        <v>0</v>
      </c>
      <c r="BE112" s="114">
        <f t="shared" si="29"/>
        <v>0</v>
      </c>
      <c r="CZ112" s="114">
        <v>0</v>
      </c>
    </row>
    <row r="113" spans="1:104">
      <c r="A113" s="148"/>
      <c r="B113" s="149" t="s">
        <v>69</v>
      </c>
      <c r="C113" s="150" t="str">
        <f>CONCATENATE(B106," ",C106)</f>
        <v>764 Konstrukce klempířské</v>
      </c>
      <c r="D113" s="148"/>
      <c r="E113" s="151"/>
      <c r="F113" s="151"/>
      <c r="G113" s="152">
        <f>SUM(G106:G112)</f>
        <v>0</v>
      </c>
      <c r="O113" s="141">
        <v>4</v>
      </c>
      <c r="BA113" s="153">
        <f>SUM(BA106:BA112)</f>
        <v>0</v>
      </c>
      <c r="BB113" s="153">
        <f>SUM(BB106:BB112)</f>
        <v>0</v>
      </c>
      <c r="BC113" s="153">
        <f>SUM(BC106:BC112)</f>
        <v>0</v>
      </c>
      <c r="BD113" s="153">
        <f>SUM(BD106:BD112)</f>
        <v>0</v>
      </c>
      <c r="BE113" s="153">
        <f>SUM(BE106:BE112)</f>
        <v>0</v>
      </c>
    </row>
    <row r="114" spans="1:104">
      <c r="A114" s="134" t="s">
        <v>65</v>
      </c>
      <c r="B114" s="135" t="s">
        <v>243</v>
      </c>
      <c r="C114" s="136" t="s">
        <v>244</v>
      </c>
      <c r="D114" s="137"/>
      <c r="E114" s="138"/>
      <c r="F114" s="138"/>
      <c r="G114" s="139"/>
      <c r="H114" s="140"/>
      <c r="I114" s="140"/>
      <c r="O114" s="141">
        <v>1</v>
      </c>
    </row>
    <row r="115" spans="1:104">
      <c r="A115" s="142">
        <v>71</v>
      </c>
      <c r="B115" s="143" t="s">
        <v>245</v>
      </c>
      <c r="C115" s="144" t="s">
        <v>246</v>
      </c>
      <c r="D115" s="145" t="s">
        <v>78</v>
      </c>
      <c r="E115" s="146">
        <v>4.3</v>
      </c>
      <c r="F115" s="146"/>
      <c r="G115" s="147">
        <f>E115*F115</f>
        <v>0</v>
      </c>
      <c r="O115" s="141">
        <v>2</v>
      </c>
      <c r="AA115" s="114">
        <v>12</v>
      </c>
      <c r="AB115" s="114">
        <v>0</v>
      </c>
      <c r="AC115" s="114">
        <v>71</v>
      </c>
      <c r="AZ115" s="114">
        <v>2</v>
      </c>
      <c r="BA115" s="114">
        <f>IF(AZ115=1,G115,0)</f>
        <v>0</v>
      </c>
      <c r="BB115" s="114">
        <f>IF(AZ115=2,G115,0)</f>
        <v>0</v>
      </c>
      <c r="BC115" s="114">
        <f>IF(AZ115=3,G115,0)</f>
        <v>0</v>
      </c>
      <c r="BD115" s="114">
        <f>IF(AZ115=4,G115,0)</f>
        <v>0</v>
      </c>
      <c r="BE115" s="114">
        <f>IF(AZ115=5,G115,0)</f>
        <v>0</v>
      </c>
      <c r="CZ115" s="114">
        <v>0</v>
      </c>
    </row>
    <row r="116" spans="1:104">
      <c r="A116" s="142">
        <v>72</v>
      </c>
      <c r="B116" s="143" t="s">
        <v>247</v>
      </c>
      <c r="C116" s="144" t="s">
        <v>248</v>
      </c>
      <c r="D116" s="145" t="s">
        <v>54</v>
      </c>
      <c r="E116" s="146">
        <v>1.25</v>
      </c>
      <c r="F116" s="146"/>
      <c r="G116" s="147">
        <f>E116*F116</f>
        <v>0</v>
      </c>
      <c r="O116" s="141">
        <v>2</v>
      </c>
      <c r="AA116" s="114">
        <v>12</v>
      </c>
      <c r="AB116" s="114">
        <v>0</v>
      </c>
      <c r="AC116" s="114">
        <v>72</v>
      </c>
      <c r="AZ116" s="114">
        <v>2</v>
      </c>
      <c r="BA116" s="114">
        <f>IF(AZ116=1,G116,0)</f>
        <v>0</v>
      </c>
      <c r="BB116" s="114">
        <f>IF(AZ116=2,G116,0)</f>
        <v>0</v>
      </c>
      <c r="BC116" s="114">
        <f>IF(AZ116=3,G116,0)</f>
        <v>0</v>
      </c>
      <c r="BD116" s="114">
        <f>IF(AZ116=4,G116,0)</f>
        <v>0</v>
      </c>
      <c r="BE116" s="114">
        <f>IF(AZ116=5,G116,0)</f>
        <v>0</v>
      </c>
      <c r="CZ116" s="114">
        <v>0</v>
      </c>
    </row>
    <row r="117" spans="1:104">
      <c r="A117" s="148"/>
      <c r="B117" s="149" t="s">
        <v>69</v>
      </c>
      <c r="C117" s="150" t="str">
        <f>CONCATENATE(B114," ",C114)</f>
        <v>766 Konstrukce truhlářské</v>
      </c>
      <c r="D117" s="148"/>
      <c r="E117" s="151"/>
      <c r="F117" s="151"/>
      <c r="G117" s="152">
        <f>SUM(G114:G116)</f>
        <v>0</v>
      </c>
      <c r="O117" s="141">
        <v>4</v>
      </c>
      <c r="BA117" s="153">
        <f>SUM(BA114:BA116)</f>
        <v>0</v>
      </c>
      <c r="BB117" s="153">
        <f>SUM(BB114:BB116)</f>
        <v>0</v>
      </c>
      <c r="BC117" s="153">
        <f>SUM(BC114:BC116)</f>
        <v>0</v>
      </c>
      <c r="BD117" s="153">
        <f>SUM(BD114:BD116)</f>
        <v>0</v>
      </c>
      <c r="BE117" s="153">
        <f>SUM(BE114:BE116)</f>
        <v>0</v>
      </c>
    </row>
    <row r="118" spans="1:104">
      <c r="A118" s="134" t="s">
        <v>65</v>
      </c>
      <c r="B118" s="135" t="s">
        <v>249</v>
      </c>
      <c r="C118" s="136" t="s">
        <v>250</v>
      </c>
      <c r="D118" s="137"/>
      <c r="E118" s="138"/>
      <c r="F118" s="138"/>
      <c r="G118" s="139"/>
      <c r="H118" s="140"/>
      <c r="I118" s="140"/>
      <c r="O118" s="141">
        <v>1</v>
      </c>
    </row>
    <row r="119" spans="1:104">
      <c r="A119" s="142">
        <v>73</v>
      </c>
      <c r="B119" s="143" t="s">
        <v>251</v>
      </c>
      <c r="C119" s="144" t="s">
        <v>252</v>
      </c>
      <c r="D119" s="145" t="s">
        <v>68</v>
      </c>
      <c r="E119" s="146">
        <v>5</v>
      </c>
      <c r="F119" s="146"/>
      <c r="G119" s="147">
        <f t="shared" ref="G119:G126" si="30">E119*F119</f>
        <v>0</v>
      </c>
      <c r="O119" s="141">
        <v>2</v>
      </c>
      <c r="AA119" s="114">
        <v>12</v>
      </c>
      <c r="AB119" s="114">
        <v>0</v>
      </c>
      <c r="AC119" s="114">
        <v>73</v>
      </c>
      <c r="AZ119" s="114">
        <v>2</v>
      </c>
      <c r="BA119" s="114">
        <f t="shared" ref="BA119:BA126" si="31">IF(AZ119=1,G119,0)</f>
        <v>0</v>
      </c>
      <c r="BB119" s="114">
        <f t="shared" ref="BB119:BB126" si="32">IF(AZ119=2,G119,0)</f>
        <v>0</v>
      </c>
      <c r="BC119" s="114">
        <f t="shared" ref="BC119:BC126" si="33">IF(AZ119=3,G119,0)</f>
        <v>0</v>
      </c>
      <c r="BD119" s="114">
        <f t="shared" ref="BD119:BD126" si="34">IF(AZ119=4,G119,0)</f>
        <v>0</v>
      </c>
      <c r="BE119" s="114">
        <f t="shared" ref="BE119:BE126" si="35">IF(AZ119=5,G119,0)</f>
        <v>0</v>
      </c>
      <c r="CZ119" s="114">
        <v>0</v>
      </c>
    </row>
    <row r="120" spans="1:104">
      <c r="A120" s="142">
        <v>74</v>
      </c>
      <c r="B120" s="143" t="s">
        <v>253</v>
      </c>
      <c r="C120" s="144" t="s">
        <v>254</v>
      </c>
      <c r="D120" s="145" t="s">
        <v>134</v>
      </c>
      <c r="E120" s="146">
        <v>2</v>
      </c>
      <c r="F120" s="146"/>
      <c r="G120" s="147">
        <f t="shared" si="30"/>
        <v>0</v>
      </c>
      <c r="O120" s="141">
        <v>2</v>
      </c>
      <c r="AA120" s="114">
        <v>12</v>
      </c>
      <c r="AB120" s="114">
        <v>0</v>
      </c>
      <c r="AC120" s="114">
        <v>74</v>
      </c>
      <c r="AZ120" s="114">
        <v>2</v>
      </c>
      <c r="BA120" s="114">
        <f t="shared" si="31"/>
        <v>0</v>
      </c>
      <c r="BB120" s="114">
        <f t="shared" si="32"/>
        <v>0</v>
      </c>
      <c r="BC120" s="114">
        <f t="shared" si="33"/>
        <v>0</v>
      </c>
      <c r="BD120" s="114">
        <f t="shared" si="34"/>
        <v>0</v>
      </c>
      <c r="BE120" s="114">
        <f t="shared" si="35"/>
        <v>0</v>
      </c>
      <c r="CZ120" s="114">
        <v>0</v>
      </c>
    </row>
    <row r="121" spans="1:104">
      <c r="A121" s="142">
        <v>75</v>
      </c>
      <c r="B121" s="143" t="s">
        <v>255</v>
      </c>
      <c r="C121" s="144" t="s">
        <v>256</v>
      </c>
      <c r="D121" s="145" t="s">
        <v>134</v>
      </c>
      <c r="E121" s="146">
        <v>1</v>
      </c>
      <c r="F121" s="146"/>
      <c r="G121" s="147">
        <f t="shared" si="30"/>
        <v>0</v>
      </c>
      <c r="O121" s="141">
        <v>2</v>
      </c>
      <c r="AA121" s="114">
        <v>12</v>
      </c>
      <c r="AB121" s="114">
        <v>0</v>
      </c>
      <c r="AC121" s="114">
        <v>75</v>
      </c>
      <c r="AZ121" s="114">
        <v>2</v>
      </c>
      <c r="BA121" s="114">
        <f t="shared" si="31"/>
        <v>0</v>
      </c>
      <c r="BB121" s="114">
        <f t="shared" si="32"/>
        <v>0</v>
      </c>
      <c r="BC121" s="114">
        <f t="shared" si="33"/>
        <v>0</v>
      </c>
      <c r="BD121" s="114">
        <f t="shared" si="34"/>
        <v>0</v>
      </c>
      <c r="BE121" s="114">
        <f t="shared" si="35"/>
        <v>0</v>
      </c>
      <c r="CZ121" s="114">
        <v>0</v>
      </c>
    </row>
    <row r="122" spans="1:104">
      <c r="A122" s="142">
        <v>76</v>
      </c>
      <c r="B122" s="143" t="s">
        <v>257</v>
      </c>
      <c r="C122" s="144" t="s">
        <v>258</v>
      </c>
      <c r="D122" s="145" t="s">
        <v>68</v>
      </c>
      <c r="E122" s="146">
        <v>26</v>
      </c>
      <c r="F122" s="146"/>
      <c r="G122" s="147">
        <f t="shared" si="30"/>
        <v>0</v>
      </c>
      <c r="O122" s="141">
        <v>2</v>
      </c>
      <c r="AA122" s="114">
        <v>12</v>
      </c>
      <c r="AB122" s="114">
        <v>0</v>
      </c>
      <c r="AC122" s="114">
        <v>76</v>
      </c>
      <c r="AZ122" s="114">
        <v>2</v>
      </c>
      <c r="BA122" s="114">
        <f t="shared" si="31"/>
        <v>0</v>
      </c>
      <c r="BB122" s="114">
        <f t="shared" si="32"/>
        <v>0</v>
      </c>
      <c r="BC122" s="114">
        <f t="shared" si="33"/>
        <v>0</v>
      </c>
      <c r="BD122" s="114">
        <f t="shared" si="34"/>
        <v>0</v>
      </c>
      <c r="BE122" s="114">
        <f t="shared" si="35"/>
        <v>0</v>
      </c>
      <c r="CZ122" s="114">
        <v>0</v>
      </c>
    </row>
    <row r="123" spans="1:104" ht="22.5">
      <c r="A123" s="142">
        <v>77</v>
      </c>
      <c r="B123" s="143" t="s">
        <v>255</v>
      </c>
      <c r="C123" s="144" t="s">
        <v>259</v>
      </c>
      <c r="D123" s="145" t="s">
        <v>87</v>
      </c>
      <c r="E123" s="146">
        <v>25.5</v>
      </c>
      <c r="F123" s="146"/>
      <c r="G123" s="147">
        <f t="shared" si="30"/>
        <v>0</v>
      </c>
      <c r="O123" s="141">
        <v>2</v>
      </c>
      <c r="AA123" s="114">
        <v>12</v>
      </c>
      <c r="AB123" s="114">
        <v>0</v>
      </c>
      <c r="AC123" s="114">
        <v>77</v>
      </c>
      <c r="AZ123" s="114">
        <v>2</v>
      </c>
      <c r="BA123" s="114">
        <f t="shared" si="31"/>
        <v>0</v>
      </c>
      <c r="BB123" s="114">
        <f t="shared" si="32"/>
        <v>0</v>
      </c>
      <c r="BC123" s="114">
        <f t="shared" si="33"/>
        <v>0</v>
      </c>
      <c r="BD123" s="114">
        <f t="shared" si="34"/>
        <v>0</v>
      </c>
      <c r="BE123" s="114">
        <f t="shared" si="35"/>
        <v>0</v>
      </c>
      <c r="CZ123" s="114">
        <v>0</v>
      </c>
    </row>
    <row r="124" spans="1:104" ht="22.5">
      <c r="A124" s="142">
        <v>78</v>
      </c>
      <c r="B124" s="143" t="s">
        <v>260</v>
      </c>
      <c r="C124" s="144" t="s">
        <v>261</v>
      </c>
      <c r="D124" s="145" t="s">
        <v>134</v>
      </c>
      <c r="E124" s="146">
        <v>1</v>
      </c>
      <c r="F124" s="146"/>
      <c r="G124" s="147">
        <f t="shared" si="30"/>
        <v>0</v>
      </c>
      <c r="O124" s="141">
        <v>2</v>
      </c>
      <c r="AA124" s="114">
        <v>12</v>
      </c>
      <c r="AB124" s="114">
        <v>0</v>
      </c>
      <c r="AC124" s="114">
        <v>78</v>
      </c>
      <c r="AZ124" s="114">
        <v>2</v>
      </c>
      <c r="BA124" s="114">
        <f t="shared" si="31"/>
        <v>0</v>
      </c>
      <c r="BB124" s="114">
        <f t="shared" si="32"/>
        <v>0</v>
      </c>
      <c r="BC124" s="114">
        <f t="shared" si="33"/>
        <v>0</v>
      </c>
      <c r="BD124" s="114">
        <f t="shared" si="34"/>
        <v>0</v>
      </c>
      <c r="BE124" s="114">
        <f t="shared" si="35"/>
        <v>0</v>
      </c>
      <c r="CZ124" s="114">
        <v>0</v>
      </c>
    </row>
    <row r="125" spans="1:104" ht="22.5">
      <c r="A125" s="142">
        <v>79</v>
      </c>
      <c r="B125" s="143" t="s">
        <v>262</v>
      </c>
      <c r="C125" s="144" t="s">
        <v>263</v>
      </c>
      <c r="D125" s="145" t="s">
        <v>134</v>
      </c>
      <c r="E125" s="146">
        <v>1</v>
      </c>
      <c r="F125" s="146"/>
      <c r="G125" s="147">
        <f t="shared" si="30"/>
        <v>0</v>
      </c>
      <c r="O125" s="141">
        <v>2</v>
      </c>
      <c r="AA125" s="114">
        <v>12</v>
      </c>
      <c r="AB125" s="114">
        <v>0</v>
      </c>
      <c r="AC125" s="114">
        <v>79</v>
      </c>
      <c r="AZ125" s="114">
        <v>2</v>
      </c>
      <c r="BA125" s="114">
        <f t="shared" si="31"/>
        <v>0</v>
      </c>
      <c r="BB125" s="114">
        <f t="shared" si="32"/>
        <v>0</v>
      </c>
      <c r="BC125" s="114">
        <f t="shared" si="33"/>
        <v>0</v>
      </c>
      <c r="BD125" s="114">
        <f t="shared" si="34"/>
        <v>0</v>
      </c>
      <c r="BE125" s="114">
        <f t="shared" si="35"/>
        <v>0</v>
      </c>
      <c r="CZ125" s="114">
        <v>0</v>
      </c>
    </row>
    <row r="126" spans="1:104">
      <c r="A126" s="142">
        <v>80</v>
      </c>
      <c r="B126" s="143" t="s">
        <v>264</v>
      </c>
      <c r="C126" s="144" t="s">
        <v>265</v>
      </c>
      <c r="D126" s="145" t="s">
        <v>54</v>
      </c>
      <c r="E126" s="146">
        <v>1.7</v>
      </c>
      <c r="F126" s="146"/>
      <c r="G126" s="147">
        <f t="shared" si="30"/>
        <v>0</v>
      </c>
      <c r="O126" s="141">
        <v>2</v>
      </c>
      <c r="AA126" s="114">
        <v>12</v>
      </c>
      <c r="AB126" s="114">
        <v>0</v>
      </c>
      <c r="AC126" s="114">
        <v>80</v>
      </c>
      <c r="AZ126" s="114">
        <v>2</v>
      </c>
      <c r="BA126" s="114">
        <f t="shared" si="31"/>
        <v>0</v>
      </c>
      <c r="BB126" s="114">
        <f t="shared" si="32"/>
        <v>0</v>
      </c>
      <c r="BC126" s="114">
        <f t="shared" si="33"/>
        <v>0</v>
      </c>
      <c r="BD126" s="114">
        <f t="shared" si="34"/>
        <v>0</v>
      </c>
      <c r="BE126" s="114">
        <f t="shared" si="35"/>
        <v>0</v>
      </c>
      <c r="CZ126" s="114">
        <v>0</v>
      </c>
    </row>
    <row r="127" spans="1:104">
      <c r="A127" s="148"/>
      <c r="B127" s="149" t="s">
        <v>69</v>
      </c>
      <c r="C127" s="150" t="str">
        <f>CONCATENATE(B118," ",C118)</f>
        <v>767 Konstrukce zámečnické</v>
      </c>
      <c r="D127" s="148"/>
      <c r="E127" s="151"/>
      <c r="F127" s="151"/>
      <c r="G127" s="152">
        <f>SUM(G118:G126)</f>
        <v>0</v>
      </c>
      <c r="O127" s="141">
        <v>4</v>
      </c>
      <c r="BA127" s="153">
        <f>SUM(BA118:BA126)</f>
        <v>0</v>
      </c>
      <c r="BB127" s="153">
        <f>SUM(BB118:BB126)</f>
        <v>0</v>
      </c>
      <c r="BC127" s="153">
        <f>SUM(BC118:BC126)</f>
        <v>0</v>
      </c>
      <c r="BD127" s="153">
        <f>SUM(BD118:BD126)</f>
        <v>0</v>
      </c>
      <c r="BE127" s="153">
        <f>SUM(BE118:BE126)</f>
        <v>0</v>
      </c>
    </row>
    <row r="128" spans="1:104">
      <c r="A128" s="134" t="s">
        <v>65</v>
      </c>
      <c r="B128" s="135" t="s">
        <v>266</v>
      </c>
      <c r="C128" s="136" t="s">
        <v>267</v>
      </c>
      <c r="D128" s="137"/>
      <c r="E128" s="138"/>
      <c r="F128" s="138"/>
      <c r="G128" s="139"/>
      <c r="H128" s="140"/>
      <c r="I128" s="140"/>
      <c r="O128" s="141">
        <v>1</v>
      </c>
    </row>
    <row r="129" spans="1:104">
      <c r="A129" s="142">
        <v>81</v>
      </c>
      <c r="B129" s="143" t="s">
        <v>268</v>
      </c>
      <c r="C129" s="144" t="s">
        <v>269</v>
      </c>
      <c r="D129" s="145" t="s">
        <v>78</v>
      </c>
      <c r="E129" s="146">
        <v>4.5999999999999996</v>
      </c>
      <c r="F129" s="146"/>
      <c r="G129" s="147">
        <f>E129*F129</f>
        <v>0</v>
      </c>
      <c r="O129" s="141">
        <v>2</v>
      </c>
      <c r="AA129" s="114">
        <v>12</v>
      </c>
      <c r="AB129" s="114">
        <v>0</v>
      </c>
      <c r="AC129" s="114">
        <v>81</v>
      </c>
      <c r="AZ129" s="114">
        <v>2</v>
      </c>
      <c r="BA129" s="114">
        <f>IF(AZ129=1,G129,0)</f>
        <v>0</v>
      </c>
      <c r="BB129" s="114">
        <f>IF(AZ129=2,G129,0)</f>
        <v>0</v>
      </c>
      <c r="BC129" s="114">
        <f>IF(AZ129=3,G129,0)</f>
        <v>0</v>
      </c>
      <c r="BD129" s="114">
        <f>IF(AZ129=4,G129,0)</f>
        <v>0</v>
      </c>
      <c r="BE129" s="114">
        <f>IF(AZ129=5,G129,0)</f>
        <v>0</v>
      </c>
      <c r="CZ129" s="114">
        <v>0</v>
      </c>
    </row>
    <row r="130" spans="1:104">
      <c r="A130" s="142">
        <v>82</v>
      </c>
      <c r="B130" s="143" t="s">
        <v>270</v>
      </c>
      <c r="C130" s="144" t="s">
        <v>271</v>
      </c>
      <c r="D130" s="145" t="s">
        <v>78</v>
      </c>
      <c r="E130" s="146">
        <v>4.5999999999999996</v>
      </c>
      <c r="F130" s="146"/>
      <c r="G130" s="147">
        <f>E130*F130</f>
        <v>0</v>
      </c>
      <c r="O130" s="141">
        <v>2</v>
      </c>
      <c r="AA130" s="114">
        <v>12</v>
      </c>
      <c r="AB130" s="114">
        <v>0</v>
      </c>
      <c r="AC130" s="114">
        <v>82</v>
      </c>
      <c r="AZ130" s="114">
        <v>2</v>
      </c>
      <c r="BA130" s="114">
        <f>IF(AZ130=1,G130,0)</f>
        <v>0</v>
      </c>
      <c r="BB130" s="114">
        <f>IF(AZ130=2,G130,0)</f>
        <v>0</v>
      </c>
      <c r="BC130" s="114">
        <f>IF(AZ130=3,G130,0)</f>
        <v>0</v>
      </c>
      <c r="BD130" s="114">
        <f>IF(AZ130=4,G130,0)</f>
        <v>0</v>
      </c>
      <c r="BE130" s="114">
        <f>IF(AZ130=5,G130,0)</f>
        <v>0</v>
      </c>
      <c r="CZ130" s="114">
        <v>0</v>
      </c>
    </row>
    <row r="131" spans="1:104">
      <c r="A131" s="142">
        <v>83</v>
      </c>
      <c r="B131" s="143" t="s">
        <v>272</v>
      </c>
      <c r="C131" s="144" t="s">
        <v>273</v>
      </c>
      <c r="D131" s="145" t="s">
        <v>54</v>
      </c>
      <c r="E131" s="146">
        <v>1.3</v>
      </c>
      <c r="F131" s="146"/>
      <c r="G131" s="147">
        <f>E131*F131</f>
        <v>0</v>
      </c>
      <c r="O131" s="141">
        <v>2</v>
      </c>
      <c r="AA131" s="114">
        <v>12</v>
      </c>
      <c r="AB131" s="114">
        <v>0</v>
      </c>
      <c r="AC131" s="114">
        <v>83</v>
      </c>
      <c r="AZ131" s="114">
        <v>2</v>
      </c>
      <c r="BA131" s="114">
        <f>IF(AZ131=1,G131,0)</f>
        <v>0</v>
      </c>
      <c r="BB131" s="114">
        <f>IF(AZ131=2,G131,0)</f>
        <v>0</v>
      </c>
      <c r="BC131" s="114">
        <f>IF(AZ131=3,G131,0)</f>
        <v>0</v>
      </c>
      <c r="BD131" s="114">
        <f>IF(AZ131=4,G131,0)</f>
        <v>0</v>
      </c>
      <c r="BE131" s="114">
        <f>IF(AZ131=5,G131,0)</f>
        <v>0</v>
      </c>
      <c r="CZ131" s="114">
        <v>0</v>
      </c>
    </row>
    <row r="132" spans="1:104">
      <c r="A132" s="148"/>
      <c r="B132" s="149" t="s">
        <v>69</v>
      </c>
      <c r="C132" s="150" t="str">
        <f>CONCATENATE(B128," ",C128)</f>
        <v>776 Podlahy povlakové</v>
      </c>
      <c r="D132" s="148"/>
      <c r="E132" s="151"/>
      <c r="F132" s="151"/>
      <c r="G132" s="152">
        <f>SUM(G128:G131)</f>
        <v>0</v>
      </c>
      <c r="O132" s="141">
        <v>4</v>
      </c>
      <c r="BA132" s="153">
        <f>SUM(BA128:BA131)</f>
        <v>0</v>
      </c>
      <c r="BB132" s="153">
        <f>SUM(BB128:BB131)</f>
        <v>0</v>
      </c>
      <c r="BC132" s="153">
        <f>SUM(BC128:BC131)</f>
        <v>0</v>
      </c>
      <c r="BD132" s="153">
        <f>SUM(BD128:BD131)</f>
        <v>0</v>
      </c>
      <c r="BE132" s="153">
        <f>SUM(BE128:BE131)</f>
        <v>0</v>
      </c>
    </row>
    <row r="133" spans="1:104">
      <c r="A133" s="134" t="s">
        <v>65</v>
      </c>
      <c r="B133" s="135" t="s">
        <v>274</v>
      </c>
      <c r="C133" s="136" t="s">
        <v>275</v>
      </c>
      <c r="D133" s="137"/>
      <c r="E133" s="138"/>
      <c r="F133" s="138"/>
      <c r="G133" s="139"/>
      <c r="H133" s="140"/>
      <c r="I133" s="140"/>
      <c r="O133" s="141">
        <v>1</v>
      </c>
    </row>
    <row r="134" spans="1:104">
      <c r="A134" s="142">
        <v>84</v>
      </c>
      <c r="B134" s="143" t="s">
        <v>276</v>
      </c>
      <c r="C134" s="144" t="s">
        <v>277</v>
      </c>
      <c r="D134" s="145" t="s">
        <v>78</v>
      </c>
      <c r="E134" s="146">
        <v>4.25</v>
      </c>
      <c r="F134" s="146"/>
      <c r="G134" s="147">
        <f>E134*F134</f>
        <v>0</v>
      </c>
      <c r="O134" s="141">
        <v>2</v>
      </c>
      <c r="AA134" s="114">
        <v>12</v>
      </c>
      <c r="AB134" s="114">
        <v>0</v>
      </c>
      <c r="AC134" s="114">
        <v>84</v>
      </c>
      <c r="AZ134" s="114">
        <v>2</v>
      </c>
      <c r="BA134" s="114">
        <f>IF(AZ134=1,G134,0)</f>
        <v>0</v>
      </c>
      <c r="BB134" s="114">
        <f>IF(AZ134=2,G134,0)</f>
        <v>0</v>
      </c>
      <c r="BC134" s="114">
        <f>IF(AZ134=3,G134,0)</f>
        <v>0</v>
      </c>
      <c r="BD134" s="114">
        <f>IF(AZ134=4,G134,0)</f>
        <v>0</v>
      </c>
      <c r="BE134" s="114">
        <f>IF(AZ134=5,G134,0)</f>
        <v>0</v>
      </c>
      <c r="CZ134" s="114">
        <v>1.47E-3</v>
      </c>
    </row>
    <row r="135" spans="1:104">
      <c r="A135" s="142">
        <v>85</v>
      </c>
      <c r="B135" s="143" t="s">
        <v>278</v>
      </c>
      <c r="C135" s="144" t="s">
        <v>279</v>
      </c>
      <c r="D135" s="145" t="s">
        <v>54</v>
      </c>
      <c r="E135" s="146">
        <v>1.7</v>
      </c>
      <c r="F135" s="146"/>
      <c r="G135" s="147">
        <f>E135*F135</f>
        <v>0</v>
      </c>
      <c r="O135" s="141">
        <v>2</v>
      </c>
      <c r="AA135" s="114">
        <v>12</v>
      </c>
      <c r="AB135" s="114">
        <v>0</v>
      </c>
      <c r="AC135" s="114">
        <v>85</v>
      </c>
      <c r="AZ135" s="114">
        <v>2</v>
      </c>
      <c r="BA135" s="114">
        <f>IF(AZ135=1,G135,0)</f>
        <v>0</v>
      </c>
      <c r="BB135" s="114">
        <f>IF(AZ135=2,G135,0)</f>
        <v>0</v>
      </c>
      <c r="BC135" s="114">
        <f>IF(AZ135=3,G135,0)</f>
        <v>0</v>
      </c>
      <c r="BD135" s="114">
        <f>IF(AZ135=4,G135,0)</f>
        <v>0</v>
      </c>
      <c r="BE135" s="114">
        <f>IF(AZ135=5,G135,0)</f>
        <v>0</v>
      </c>
      <c r="CZ135" s="114">
        <v>0</v>
      </c>
    </row>
    <row r="136" spans="1:104">
      <c r="A136" s="148"/>
      <c r="B136" s="149" t="s">
        <v>69</v>
      </c>
      <c r="C136" s="150" t="str">
        <f>CONCATENATE(B133," ",C133)</f>
        <v>777 Podlahy ze syntetických hmot</v>
      </c>
      <c r="D136" s="148"/>
      <c r="E136" s="151"/>
      <c r="F136" s="151"/>
      <c r="G136" s="152">
        <f>SUM(G133:G135)</f>
        <v>0</v>
      </c>
      <c r="O136" s="141">
        <v>4</v>
      </c>
      <c r="BA136" s="153">
        <f>SUM(BA133:BA135)</f>
        <v>0</v>
      </c>
      <c r="BB136" s="153">
        <f>SUM(BB133:BB135)</f>
        <v>0</v>
      </c>
      <c r="BC136" s="153">
        <f>SUM(BC133:BC135)</f>
        <v>0</v>
      </c>
      <c r="BD136" s="153">
        <f>SUM(BD133:BD135)</f>
        <v>0</v>
      </c>
      <c r="BE136" s="153">
        <f>SUM(BE133:BE135)</f>
        <v>0</v>
      </c>
    </row>
    <row r="137" spans="1:104">
      <c r="A137" s="134" t="s">
        <v>65</v>
      </c>
      <c r="B137" s="135" t="s">
        <v>280</v>
      </c>
      <c r="C137" s="136" t="s">
        <v>281</v>
      </c>
      <c r="D137" s="137"/>
      <c r="E137" s="138"/>
      <c r="F137" s="138"/>
      <c r="G137" s="139"/>
      <c r="H137" s="140"/>
      <c r="I137" s="140"/>
      <c r="O137" s="141">
        <v>1</v>
      </c>
    </row>
    <row r="138" spans="1:104">
      <c r="A138" s="142">
        <v>86</v>
      </c>
      <c r="B138" s="143" t="s">
        <v>282</v>
      </c>
      <c r="C138" s="144" t="s">
        <v>283</v>
      </c>
      <c r="D138" s="145" t="s">
        <v>78</v>
      </c>
      <c r="E138" s="146">
        <v>25.66</v>
      </c>
      <c r="F138" s="146"/>
      <c r="G138" s="147">
        <f>E138*F138</f>
        <v>0</v>
      </c>
      <c r="O138" s="141">
        <v>2</v>
      </c>
      <c r="AA138" s="114">
        <v>12</v>
      </c>
      <c r="AB138" s="114">
        <v>0</v>
      </c>
      <c r="AC138" s="114">
        <v>86</v>
      </c>
      <c r="AZ138" s="114">
        <v>2</v>
      </c>
      <c r="BA138" s="114">
        <f>IF(AZ138=1,G138,0)</f>
        <v>0</v>
      </c>
      <c r="BB138" s="114">
        <f>IF(AZ138=2,G138,0)</f>
        <v>0</v>
      </c>
      <c r="BC138" s="114">
        <f>IF(AZ138=3,G138,0)</f>
        <v>0</v>
      </c>
      <c r="BD138" s="114">
        <f>IF(AZ138=4,G138,0)</f>
        <v>0</v>
      </c>
      <c r="BE138" s="114">
        <f>IF(AZ138=5,G138,0)</f>
        <v>0</v>
      </c>
      <c r="CZ138" s="114">
        <v>4.8000000000000001E-4</v>
      </c>
    </row>
    <row r="139" spans="1:104">
      <c r="A139" s="142">
        <v>87</v>
      </c>
      <c r="B139" s="143" t="s">
        <v>284</v>
      </c>
      <c r="C139" s="144" t="s">
        <v>285</v>
      </c>
      <c r="D139" s="145" t="s">
        <v>78</v>
      </c>
      <c r="E139" s="146">
        <v>25.66</v>
      </c>
      <c r="F139" s="146"/>
      <c r="G139" s="147">
        <f>E139*F139</f>
        <v>0</v>
      </c>
      <c r="O139" s="141">
        <v>2</v>
      </c>
      <c r="AA139" s="114">
        <v>12</v>
      </c>
      <c r="AB139" s="114">
        <v>0</v>
      </c>
      <c r="AC139" s="114">
        <v>87</v>
      </c>
      <c r="AZ139" s="114">
        <v>2</v>
      </c>
      <c r="BA139" s="114">
        <f>IF(AZ139=1,G139,0)</f>
        <v>0</v>
      </c>
      <c r="BB139" s="114">
        <f>IF(AZ139=2,G139,0)</f>
        <v>0</v>
      </c>
      <c r="BC139" s="114">
        <f>IF(AZ139=3,G139,0)</f>
        <v>0</v>
      </c>
      <c r="BD139" s="114">
        <f>IF(AZ139=4,G139,0)</f>
        <v>0</v>
      </c>
      <c r="BE139" s="114">
        <f>IF(AZ139=5,G139,0)</f>
        <v>0</v>
      </c>
      <c r="CZ139" s="114">
        <v>1.4999999999999999E-4</v>
      </c>
    </row>
    <row r="140" spans="1:104">
      <c r="A140" s="148"/>
      <c r="B140" s="149" t="s">
        <v>69</v>
      </c>
      <c r="C140" s="150" t="str">
        <f>CONCATENATE(B137," ",C137)</f>
        <v>784 Malby</v>
      </c>
      <c r="D140" s="148"/>
      <c r="E140" s="151"/>
      <c r="F140" s="151"/>
      <c r="G140" s="152">
        <f>SUM(G137:G139)</f>
        <v>0</v>
      </c>
      <c r="O140" s="141">
        <v>4</v>
      </c>
      <c r="BA140" s="153">
        <f>SUM(BA137:BA139)</f>
        <v>0</v>
      </c>
      <c r="BB140" s="153">
        <f>SUM(BB137:BB139)</f>
        <v>0</v>
      </c>
      <c r="BC140" s="153">
        <f>SUM(BC137:BC139)</f>
        <v>0</v>
      </c>
      <c r="BD140" s="153">
        <f>SUM(BD137:BD139)</f>
        <v>0</v>
      </c>
      <c r="BE140" s="153">
        <f>SUM(BE137:BE139)</f>
        <v>0</v>
      </c>
    </row>
    <row r="141" spans="1:104">
      <c r="A141" s="134" t="s">
        <v>65</v>
      </c>
      <c r="B141" s="135" t="s">
        <v>286</v>
      </c>
      <c r="C141" s="136" t="s">
        <v>287</v>
      </c>
      <c r="D141" s="137"/>
      <c r="E141" s="138"/>
      <c r="F141" s="138"/>
      <c r="G141" s="139"/>
      <c r="H141" s="140"/>
      <c r="I141" s="140"/>
      <c r="O141" s="141">
        <v>1</v>
      </c>
    </row>
    <row r="142" spans="1:104">
      <c r="A142" s="142">
        <v>88</v>
      </c>
      <c r="B142" s="143" t="s">
        <v>288</v>
      </c>
      <c r="C142" s="144" t="s">
        <v>289</v>
      </c>
      <c r="D142" s="145" t="s">
        <v>290</v>
      </c>
      <c r="E142" s="146">
        <v>1</v>
      </c>
      <c r="F142" s="146"/>
      <c r="G142" s="147">
        <f>E142*F142</f>
        <v>0</v>
      </c>
      <c r="O142" s="141">
        <v>2</v>
      </c>
      <c r="AA142" s="114">
        <v>12</v>
      </c>
      <c r="AB142" s="114">
        <v>0</v>
      </c>
      <c r="AC142" s="114">
        <v>88</v>
      </c>
      <c r="AZ142" s="114">
        <v>4</v>
      </c>
      <c r="BA142" s="114">
        <f>IF(AZ142=1,G142,0)</f>
        <v>0</v>
      </c>
      <c r="BB142" s="114">
        <f>IF(AZ142=2,G142,0)</f>
        <v>0</v>
      </c>
      <c r="BC142" s="114">
        <f>IF(AZ142=3,G142,0)</f>
        <v>0</v>
      </c>
      <c r="BD142" s="114">
        <f>IF(AZ142=4,G142,0)</f>
        <v>0</v>
      </c>
      <c r="BE142" s="114">
        <f>IF(AZ142=5,G142,0)</f>
        <v>0</v>
      </c>
      <c r="CZ142" s="114">
        <v>0.29942999999999997</v>
      </c>
    </row>
    <row r="143" spans="1:104">
      <c r="A143" s="148"/>
      <c r="B143" s="149" t="s">
        <v>69</v>
      </c>
      <c r="C143" s="150" t="str">
        <f>CONCATENATE(B141," ",C141)</f>
        <v>M21 Elektromontáže</v>
      </c>
      <c r="D143" s="148"/>
      <c r="E143" s="151"/>
      <c r="F143" s="151"/>
      <c r="G143" s="152">
        <f>SUM(G141:G142)</f>
        <v>0</v>
      </c>
      <c r="O143" s="141">
        <v>4</v>
      </c>
      <c r="BA143" s="153">
        <f>SUM(BA141:BA142)</f>
        <v>0</v>
      </c>
      <c r="BB143" s="153">
        <f>SUM(BB141:BB142)</f>
        <v>0</v>
      </c>
      <c r="BC143" s="153">
        <f>SUM(BC141:BC142)</f>
        <v>0</v>
      </c>
      <c r="BD143" s="153">
        <f>SUM(BD141:BD142)</f>
        <v>0</v>
      </c>
      <c r="BE143" s="153">
        <f>SUM(BE141:BE142)</f>
        <v>0</v>
      </c>
    </row>
    <row r="144" spans="1:104">
      <c r="A144" s="134" t="s">
        <v>65</v>
      </c>
      <c r="B144" s="135" t="s">
        <v>452</v>
      </c>
      <c r="C144" s="136" t="s">
        <v>453</v>
      </c>
      <c r="D144" s="227"/>
      <c r="E144" s="227"/>
      <c r="F144" s="227"/>
      <c r="G144" s="227"/>
    </row>
    <row r="145" spans="1:7" s="229" customFormat="1" ht="11.25">
      <c r="A145" s="206">
        <v>89</v>
      </c>
      <c r="B145" s="206" t="s">
        <v>436</v>
      </c>
      <c r="C145" s="206" t="s">
        <v>454</v>
      </c>
      <c r="D145" s="206" t="s">
        <v>134</v>
      </c>
      <c r="E145" s="228">
        <v>1</v>
      </c>
      <c r="F145" s="228">
        <f>'700 MaR'!G64</f>
        <v>0</v>
      </c>
      <c r="G145" s="228">
        <f>E145*F145</f>
        <v>0</v>
      </c>
    </row>
    <row r="146" spans="1:7" s="191" customFormat="1">
      <c r="A146" s="230"/>
      <c r="B146" s="230" t="s">
        <v>354</v>
      </c>
      <c r="C146" s="230" t="s">
        <v>455</v>
      </c>
      <c r="D146" s="230"/>
      <c r="E146" s="167"/>
      <c r="F146" s="167"/>
      <c r="G146" s="167">
        <f>SUM(G145)</f>
        <v>0</v>
      </c>
    </row>
    <row r="147" spans="1:7">
      <c r="E147" s="114"/>
    </row>
    <row r="148" spans="1:7">
      <c r="E148" s="114"/>
    </row>
    <row r="149" spans="1:7">
      <c r="E149" s="114"/>
    </row>
    <row r="150" spans="1:7">
      <c r="E150" s="114"/>
    </row>
    <row r="151" spans="1:7">
      <c r="E151" s="114"/>
    </row>
    <row r="152" spans="1:7">
      <c r="E152" s="114"/>
    </row>
    <row r="153" spans="1:7">
      <c r="E153" s="114"/>
    </row>
    <row r="154" spans="1:7">
      <c r="E154" s="114"/>
    </row>
    <row r="155" spans="1:7">
      <c r="E155" s="114"/>
    </row>
    <row r="156" spans="1:7">
      <c r="E156" s="114"/>
    </row>
    <row r="157" spans="1:7">
      <c r="E157" s="114"/>
    </row>
    <row r="158" spans="1:7">
      <c r="E158" s="114"/>
    </row>
    <row r="159" spans="1:7">
      <c r="E159" s="114"/>
    </row>
    <row r="160" spans="1:7">
      <c r="E160" s="114"/>
    </row>
    <row r="161" spans="1:7">
      <c r="E161" s="114"/>
    </row>
    <row r="162" spans="1:7">
      <c r="E162" s="114"/>
    </row>
    <row r="163" spans="1:7">
      <c r="E163" s="114"/>
    </row>
    <row r="164" spans="1:7">
      <c r="E164" s="114"/>
    </row>
    <row r="165" spans="1:7">
      <c r="E165" s="114"/>
    </row>
    <row r="166" spans="1:7">
      <c r="E166" s="114"/>
    </row>
    <row r="167" spans="1:7">
      <c r="A167" s="154"/>
      <c r="B167" s="154"/>
      <c r="C167" s="154"/>
      <c r="D167" s="154"/>
      <c r="E167" s="154"/>
      <c r="F167" s="154"/>
      <c r="G167" s="154"/>
    </row>
    <row r="168" spans="1:7">
      <c r="A168" s="154"/>
      <c r="B168" s="154"/>
      <c r="C168" s="154"/>
      <c r="D168" s="154"/>
      <c r="E168" s="154"/>
      <c r="F168" s="154"/>
      <c r="G168" s="154"/>
    </row>
    <row r="169" spans="1:7">
      <c r="A169" s="154"/>
      <c r="B169" s="154"/>
      <c r="C169" s="154"/>
      <c r="D169" s="154"/>
      <c r="E169" s="154"/>
      <c r="F169" s="154"/>
      <c r="G169" s="154"/>
    </row>
    <row r="170" spans="1:7">
      <c r="A170" s="154"/>
      <c r="B170" s="154"/>
      <c r="C170" s="154"/>
      <c r="D170" s="154"/>
      <c r="E170" s="154"/>
      <c r="F170" s="154"/>
      <c r="G170" s="154"/>
    </row>
    <row r="171" spans="1:7">
      <c r="E171" s="114"/>
    </row>
    <row r="172" spans="1:7">
      <c r="E172" s="114"/>
    </row>
    <row r="173" spans="1:7">
      <c r="E173" s="114"/>
    </row>
    <row r="174" spans="1:7">
      <c r="E174" s="114"/>
    </row>
    <row r="175" spans="1:7">
      <c r="E175" s="114"/>
    </row>
    <row r="176" spans="1:7">
      <c r="E176" s="114"/>
    </row>
    <row r="177" spans="5:5">
      <c r="E177" s="114"/>
    </row>
    <row r="178" spans="5:5">
      <c r="E178" s="114"/>
    </row>
    <row r="179" spans="5:5">
      <c r="E179" s="114"/>
    </row>
    <row r="180" spans="5:5">
      <c r="E180" s="114"/>
    </row>
    <row r="181" spans="5:5">
      <c r="E181" s="114"/>
    </row>
    <row r="182" spans="5:5">
      <c r="E182" s="114"/>
    </row>
    <row r="183" spans="5:5">
      <c r="E183" s="114"/>
    </row>
    <row r="184" spans="5:5">
      <c r="E184" s="114"/>
    </row>
    <row r="185" spans="5:5">
      <c r="E185" s="114"/>
    </row>
    <row r="186" spans="5:5">
      <c r="E186" s="114"/>
    </row>
    <row r="187" spans="5:5">
      <c r="E187" s="114"/>
    </row>
    <row r="188" spans="5:5">
      <c r="E188" s="114"/>
    </row>
    <row r="189" spans="5:5">
      <c r="E189" s="114"/>
    </row>
    <row r="190" spans="5:5">
      <c r="E190" s="114"/>
    </row>
    <row r="191" spans="5:5">
      <c r="E191" s="114"/>
    </row>
    <row r="192" spans="5:5">
      <c r="E192" s="114"/>
    </row>
    <row r="193" spans="1:7">
      <c r="E193" s="114"/>
    </row>
    <row r="194" spans="1:7">
      <c r="E194" s="114"/>
    </row>
    <row r="195" spans="1:7">
      <c r="E195" s="114"/>
    </row>
    <row r="196" spans="1:7">
      <c r="E196" s="114"/>
    </row>
    <row r="197" spans="1:7">
      <c r="E197" s="114"/>
    </row>
    <row r="198" spans="1:7">
      <c r="E198" s="114"/>
    </row>
    <row r="199" spans="1:7">
      <c r="E199" s="114"/>
    </row>
    <row r="200" spans="1:7">
      <c r="E200" s="114"/>
    </row>
    <row r="201" spans="1:7">
      <c r="E201" s="114"/>
    </row>
    <row r="202" spans="1:7">
      <c r="A202" s="155"/>
      <c r="B202" s="155"/>
    </row>
    <row r="203" spans="1:7">
      <c r="A203" s="154"/>
      <c r="B203" s="154"/>
      <c r="C203" s="157"/>
      <c r="D203" s="157"/>
      <c r="E203" s="158"/>
      <c r="F203" s="157"/>
      <c r="G203" s="159"/>
    </row>
    <row r="204" spans="1:7">
      <c r="A204" s="160"/>
      <c r="B204" s="160"/>
      <c r="C204" s="154"/>
      <c r="D204" s="154"/>
      <c r="E204" s="161"/>
      <c r="F204" s="154"/>
      <c r="G204" s="154"/>
    </row>
    <row r="205" spans="1:7">
      <c r="A205" s="154"/>
      <c r="B205" s="154"/>
      <c r="C205" s="154"/>
      <c r="D205" s="154"/>
      <c r="E205" s="161"/>
      <c r="F205" s="154"/>
      <c r="G205" s="154"/>
    </row>
    <row r="206" spans="1:7">
      <c r="A206" s="154"/>
      <c r="B206" s="154"/>
      <c r="C206" s="154"/>
      <c r="D206" s="154"/>
      <c r="E206" s="161"/>
      <c r="F206" s="154"/>
      <c r="G206" s="154"/>
    </row>
    <row r="207" spans="1:7">
      <c r="A207" s="154"/>
      <c r="B207" s="154"/>
      <c r="C207" s="154"/>
      <c r="D207" s="154"/>
      <c r="E207" s="161"/>
      <c r="F207" s="154"/>
      <c r="G207" s="154"/>
    </row>
    <row r="208" spans="1:7">
      <c r="A208" s="154"/>
      <c r="B208" s="154"/>
      <c r="C208" s="154"/>
      <c r="D208" s="154"/>
      <c r="E208" s="161"/>
      <c r="F208" s="154"/>
      <c r="G208" s="154"/>
    </row>
    <row r="209" spans="1:7">
      <c r="A209" s="154"/>
      <c r="B209" s="154"/>
      <c r="C209" s="154"/>
      <c r="D209" s="154"/>
      <c r="E209" s="161"/>
      <c r="F209" s="154"/>
      <c r="G209" s="154"/>
    </row>
    <row r="210" spans="1:7">
      <c r="A210" s="154"/>
      <c r="B210" s="154"/>
      <c r="C210" s="154"/>
      <c r="D210" s="154"/>
      <c r="E210" s="161"/>
      <c r="F210" s="154"/>
      <c r="G210" s="154"/>
    </row>
    <row r="211" spans="1:7">
      <c r="A211" s="154"/>
      <c r="B211" s="154"/>
      <c r="C211" s="154"/>
      <c r="D211" s="154"/>
      <c r="E211" s="161"/>
      <c r="F211" s="154"/>
      <c r="G211" s="154"/>
    </row>
    <row r="212" spans="1:7">
      <c r="A212" s="154"/>
      <c r="B212" s="154"/>
      <c r="C212" s="154"/>
      <c r="D212" s="154"/>
      <c r="E212" s="161"/>
      <c r="F212" s="154"/>
      <c r="G212" s="154"/>
    </row>
    <row r="213" spans="1:7">
      <c r="A213" s="154"/>
      <c r="B213" s="154"/>
      <c r="C213" s="154"/>
      <c r="D213" s="154"/>
      <c r="E213" s="161"/>
      <c r="F213" s="154"/>
      <c r="G213" s="154"/>
    </row>
    <row r="214" spans="1:7">
      <c r="A214" s="154"/>
      <c r="B214" s="154"/>
      <c r="C214" s="154"/>
      <c r="D214" s="154"/>
      <c r="E214" s="161"/>
      <c r="F214" s="154"/>
      <c r="G214" s="154"/>
    </row>
    <row r="215" spans="1:7">
      <c r="A215" s="154"/>
      <c r="B215" s="154"/>
      <c r="C215" s="154"/>
      <c r="D215" s="154"/>
      <c r="E215" s="161"/>
      <c r="F215" s="154"/>
      <c r="G215" s="154"/>
    </row>
    <row r="216" spans="1:7">
      <c r="A216" s="154"/>
      <c r="B216" s="154"/>
      <c r="C216" s="154"/>
      <c r="D216" s="154"/>
      <c r="E216" s="161"/>
      <c r="F216" s="154"/>
      <c r="G21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CZ108"/>
  <sheetViews>
    <sheetView showGridLines="0" showZeros="0" zoomScaleNormal="100" workbookViewId="0">
      <selection activeCell="F8" sqref="F8:F35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52" t="s">
        <v>57</v>
      </c>
      <c r="B1" s="252"/>
      <c r="C1" s="252"/>
      <c r="D1" s="252"/>
      <c r="E1" s="252"/>
      <c r="F1" s="252"/>
      <c r="G1" s="25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3" t="s">
        <v>5</v>
      </c>
      <c r="B3" s="254"/>
      <c r="C3" s="119" t="s">
        <v>505</v>
      </c>
      <c r="D3" s="120"/>
      <c r="E3" s="121"/>
      <c r="F3" s="122">
        <f>[8]Rekapitulace!H1</f>
        <v>0</v>
      </c>
      <c r="G3" s="123"/>
    </row>
    <row r="4" spans="1:104" ht="13.5" thickBot="1">
      <c r="A4" s="255" t="s">
        <v>1</v>
      </c>
      <c r="B4" s="256"/>
      <c r="C4" s="124" t="s">
        <v>292</v>
      </c>
      <c r="D4" s="125"/>
      <c r="E4" s="257"/>
      <c r="F4" s="257"/>
      <c r="G4" s="25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211</v>
      </c>
      <c r="C7" s="136" t="s">
        <v>212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504</v>
      </c>
      <c r="C8" s="144" t="s">
        <v>503</v>
      </c>
      <c r="D8" s="145" t="s">
        <v>131</v>
      </c>
      <c r="E8" s="146">
        <v>1</v>
      </c>
      <c r="F8" s="146"/>
      <c r="G8" s="147">
        <f t="shared" ref="G8:G13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 t="shared" ref="BA8:BA13" si="1">IF(AZ8=1,G8,0)</f>
        <v>0</v>
      </c>
      <c r="BB8" s="114">
        <f t="shared" ref="BB8:BB13" si="2">IF(AZ8=2,G8,0)</f>
        <v>0</v>
      </c>
      <c r="BC8" s="114">
        <f t="shared" ref="BC8:BC13" si="3">IF(AZ8=3,G8,0)</f>
        <v>0</v>
      </c>
      <c r="BD8" s="114">
        <f t="shared" ref="BD8:BD13" si="4">IF(AZ8=4,G8,0)</f>
        <v>0</v>
      </c>
      <c r="BE8" s="114">
        <f t="shared" ref="BE8:BE13" si="5">IF(AZ8=5,G8,0)</f>
        <v>0</v>
      </c>
      <c r="CZ8" s="114">
        <v>2.2000000000000001E-4</v>
      </c>
    </row>
    <row r="9" spans="1:104">
      <c r="A9" s="142">
        <v>2</v>
      </c>
      <c r="B9" s="143" t="s">
        <v>502</v>
      </c>
      <c r="C9" s="144" t="s">
        <v>501</v>
      </c>
      <c r="D9" s="145" t="s">
        <v>68</v>
      </c>
      <c r="E9" s="146">
        <v>1</v>
      </c>
      <c r="F9" s="146"/>
      <c r="G9" s="147">
        <f t="shared" si="0"/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 t="shared" si="1"/>
        <v>0</v>
      </c>
      <c r="BB9" s="114">
        <f t="shared" si="2"/>
        <v>0</v>
      </c>
      <c r="BC9" s="114">
        <f t="shared" si="3"/>
        <v>0</v>
      </c>
      <c r="BD9" s="114">
        <f t="shared" si="4"/>
        <v>0</v>
      </c>
      <c r="BE9" s="114">
        <f t="shared" si="5"/>
        <v>0</v>
      </c>
      <c r="CZ9" s="114">
        <v>0</v>
      </c>
    </row>
    <row r="10" spans="1:104">
      <c r="A10" s="142">
        <v>3</v>
      </c>
      <c r="B10" s="143" t="s">
        <v>500</v>
      </c>
      <c r="C10" s="144" t="s">
        <v>499</v>
      </c>
      <c r="D10" s="145" t="s">
        <v>87</v>
      </c>
      <c r="E10" s="146">
        <v>2</v>
      </c>
      <c r="F10" s="146"/>
      <c r="G10" s="147">
        <f t="shared" si="0"/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 t="shared" si="1"/>
        <v>0</v>
      </c>
      <c r="BB10" s="114">
        <f t="shared" si="2"/>
        <v>0</v>
      </c>
      <c r="BC10" s="114">
        <f t="shared" si="3"/>
        <v>0</v>
      </c>
      <c r="BD10" s="114">
        <f t="shared" si="4"/>
        <v>0</v>
      </c>
      <c r="BE10" s="114">
        <f t="shared" si="5"/>
        <v>0</v>
      </c>
      <c r="CZ10" s="114">
        <v>3.8000000000000002E-4</v>
      </c>
    </row>
    <row r="11" spans="1:104">
      <c r="A11" s="142">
        <v>4</v>
      </c>
      <c r="B11" s="143" t="s">
        <v>498</v>
      </c>
      <c r="C11" s="144" t="s">
        <v>497</v>
      </c>
      <c r="D11" s="145" t="s">
        <v>87</v>
      </c>
      <c r="E11" s="146">
        <v>1</v>
      </c>
      <c r="F11" s="146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 t="shared" si="1"/>
        <v>0</v>
      </c>
      <c r="BB11" s="114">
        <f t="shared" si="2"/>
        <v>0</v>
      </c>
      <c r="BC11" s="114">
        <f t="shared" si="3"/>
        <v>0</v>
      </c>
      <c r="BD11" s="114">
        <f t="shared" si="4"/>
        <v>0</v>
      </c>
      <c r="BE11" s="114">
        <f t="shared" si="5"/>
        <v>0</v>
      </c>
      <c r="CZ11" s="114">
        <v>4.6999999999999999E-4</v>
      </c>
    </row>
    <row r="12" spans="1:104">
      <c r="A12" s="142">
        <v>5</v>
      </c>
      <c r="B12" s="143" t="s">
        <v>496</v>
      </c>
      <c r="C12" s="144" t="s">
        <v>495</v>
      </c>
      <c r="D12" s="145" t="s">
        <v>87</v>
      </c>
      <c r="E12" s="146">
        <v>3</v>
      </c>
      <c r="F12" s="146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0</v>
      </c>
    </row>
    <row r="13" spans="1:104">
      <c r="A13" s="142">
        <v>6</v>
      </c>
      <c r="B13" s="143" t="s">
        <v>215</v>
      </c>
      <c r="C13" s="144" t="s">
        <v>216</v>
      </c>
      <c r="D13" s="145" t="s">
        <v>54</v>
      </c>
      <c r="E13" s="146">
        <v>10.85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6</v>
      </c>
      <c r="AZ13" s="114">
        <v>2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48"/>
      <c r="B14" s="149" t="s">
        <v>69</v>
      </c>
      <c r="C14" s="150" t="str">
        <f>CONCATENATE(B7," ",C7)</f>
        <v>721 Vnitřní kanalizace</v>
      </c>
      <c r="D14" s="148"/>
      <c r="E14" s="151"/>
      <c r="F14" s="151"/>
      <c r="G14" s="152">
        <f>SUM(G7:G13)</f>
        <v>0</v>
      </c>
      <c r="O14" s="141">
        <v>4</v>
      </c>
      <c r="BA14" s="153">
        <f>SUM(BA7:BA13)</f>
        <v>0</v>
      </c>
      <c r="BB14" s="153">
        <f>SUM(BB7:BB13)</f>
        <v>0</v>
      </c>
      <c r="BC14" s="153">
        <f>SUM(BC7:BC13)</f>
        <v>0</v>
      </c>
      <c r="BD14" s="153">
        <f>SUM(BD7:BD13)</f>
        <v>0</v>
      </c>
      <c r="BE14" s="153">
        <f>SUM(BE7:BE13)</f>
        <v>0</v>
      </c>
    </row>
    <row r="15" spans="1:104">
      <c r="A15" s="134" t="s">
        <v>65</v>
      </c>
      <c r="B15" s="135" t="s">
        <v>494</v>
      </c>
      <c r="C15" s="136" t="s">
        <v>493</v>
      </c>
      <c r="D15" s="137"/>
      <c r="E15" s="138"/>
      <c r="F15" s="138"/>
      <c r="G15" s="139"/>
      <c r="H15" s="140"/>
      <c r="I15" s="140"/>
      <c r="O15" s="141">
        <v>1</v>
      </c>
    </row>
    <row r="16" spans="1:104">
      <c r="A16" s="142">
        <v>7</v>
      </c>
      <c r="B16" s="143" t="s">
        <v>492</v>
      </c>
      <c r="C16" s="144" t="s">
        <v>491</v>
      </c>
      <c r="D16" s="145" t="s">
        <v>131</v>
      </c>
      <c r="E16" s="146">
        <v>2</v>
      </c>
      <c r="F16" s="146"/>
      <c r="G16" s="147">
        <f t="shared" ref="G16:G31" si="6">E16*F16</f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ref="BA16:BA31" si="7">IF(AZ16=1,G16,0)</f>
        <v>0</v>
      </c>
      <c r="BB16" s="114">
        <f t="shared" ref="BB16:BB31" si="8">IF(AZ16=2,G16,0)</f>
        <v>0</v>
      </c>
      <c r="BC16" s="114">
        <f t="shared" ref="BC16:BC31" si="9">IF(AZ16=3,G16,0)</f>
        <v>0</v>
      </c>
      <c r="BD16" s="114">
        <f t="shared" ref="BD16:BD31" si="10">IF(AZ16=4,G16,0)</f>
        <v>0</v>
      </c>
      <c r="BE16" s="114">
        <f t="shared" ref="BE16:BE31" si="11">IF(AZ16=5,G16,0)</f>
        <v>0</v>
      </c>
      <c r="CZ16" s="114">
        <v>6.3200000000000001E-3</v>
      </c>
    </row>
    <row r="17" spans="1:104" ht="22.5">
      <c r="A17" s="142">
        <v>8</v>
      </c>
      <c r="B17" s="143" t="s">
        <v>490</v>
      </c>
      <c r="C17" s="144" t="s">
        <v>489</v>
      </c>
      <c r="D17" s="145" t="s">
        <v>131</v>
      </c>
      <c r="E17" s="146">
        <v>1</v>
      </c>
      <c r="F17" s="146"/>
      <c r="G17" s="147">
        <f t="shared" si="6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7"/>
        <v>0</v>
      </c>
      <c r="BB17" s="114">
        <f t="shared" si="8"/>
        <v>0</v>
      </c>
      <c r="BC17" s="114">
        <f t="shared" si="9"/>
        <v>0</v>
      </c>
      <c r="BD17" s="114">
        <f t="shared" si="10"/>
        <v>0</v>
      </c>
      <c r="BE17" s="114">
        <f t="shared" si="11"/>
        <v>0</v>
      </c>
      <c r="CZ17" s="114">
        <v>2.2300000000000002E-3</v>
      </c>
    </row>
    <row r="18" spans="1:104">
      <c r="A18" s="142">
        <v>9</v>
      </c>
      <c r="B18" s="143" t="s">
        <v>488</v>
      </c>
      <c r="C18" s="144" t="s">
        <v>487</v>
      </c>
      <c r="D18" s="145" t="s">
        <v>68</v>
      </c>
      <c r="E18" s="146">
        <v>1</v>
      </c>
      <c r="F18" s="146"/>
      <c r="G18" s="147">
        <f t="shared" si="6"/>
        <v>0</v>
      </c>
      <c r="O18" s="141">
        <v>2</v>
      </c>
      <c r="AA18" s="114">
        <v>12</v>
      </c>
      <c r="AB18" s="114">
        <v>1</v>
      </c>
      <c r="AC18" s="114">
        <v>9</v>
      </c>
      <c r="AZ18" s="114">
        <v>2</v>
      </c>
      <c r="BA18" s="114">
        <f t="shared" si="7"/>
        <v>0</v>
      </c>
      <c r="BB18" s="114">
        <f t="shared" si="8"/>
        <v>0</v>
      </c>
      <c r="BC18" s="114">
        <f t="shared" si="9"/>
        <v>0</v>
      </c>
      <c r="BD18" s="114">
        <f t="shared" si="10"/>
        <v>0</v>
      </c>
      <c r="BE18" s="114">
        <f t="shared" si="11"/>
        <v>0</v>
      </c>
      <c r="CZ18" s="114">
        <v>0</v>
      </c>
    </row>
    <row r="19" spans="1:104">
      <c r="A19" s="142">
        <v>10</v>
      </c>
      <c r="B19" s="143" t="s">
        <v>486</v>
      </c>
      <c r="C19" s="144" t="s">
        <v>485</v>
      </c>
      <c r="D19" s="145" t="s">
        <v>131</v>
      </c>
      <c r="E19" s="146">
        <v>1</v>
      </c>
      <c r="F19" s="146"/>
      <c r="G19" s="147">
        <f t="shared" si="6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7"/>
        <v>0</v>
      </c>
      <c r="BB19" s="114">
        <f t="shared" si="8"/>
        <v>0</v>
      </c>
      <c r="BC19" s="114">
        <f t="shared" si="9"/>
        <v>0</v>
      </c>
      <c r="BD19" s="114">
        <f t="shared" si="10"/>
        <v>0</v>
      </c>
      <c r="BE19" s="114">
        <f t="shared" si="11"/>
        <v>0</v>
      </c>
      <c r="CZ19" s="114">
        <v>5.9999999999999995E-4</v>
      </c>
    </row>
    <row r="20" spans="1:104">
      <c r="A20" s="142">
        <v>11</v>
      </c>
      <c r="B20" s="143" t="s">
        <v>484</v>
      </c>
      <c r="C20" s="144" t="s">
        <v>483</v>
      </c>
      <c r="D20" s="145" t="s">
        <v>131</v>
      </c>
      <c r="E20" s="146">
        <v>3</v>
      </c>
      <c r="F20" s="146"/>
      <c r="G20" s="147">
        <f t="shared" si="6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7"/>
        <v>0</v>
      </c>
      <c r="BB20" s="114">
        <f t="shared" si="8"/>
        <v>0</v>
      </c>
      <c r="BC20" s="114">
        <f t="shared" si="9"/>
        <v>0</v>
      </c>
      <c r="BD20" s="114">
        <f t="shared" si="10"/>
        <v>0</v>
      </c>
      <c r="BE20" s="114">
        <f t="shared" si="11"/>
        <v>0</v>
      </c>
      <c r="CZ20" s="114">
        <v>2.97E-3</v>
      </c>
    </row>
    <row r="21" spans="1:104">
      <c r="A21" s="142">
        <v>12</v>
      </c>
      <c r="B21" s="143" t="s">
        <v>482</v>
      </c>
      <c r="C21" s="144" t="s">
        <v>481</v>
      </c>
      <c r="D21" s="145" t="s">
        <v>134</v>
      </c>
      <c r="E21" s="146">
        <v>1</v>
      </c>
      <c r="F21" s="146"/>
      <c r="G21" s="147">
        <f t="shared" si="6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7"/>
        <v>0</v>
      </c>
      <c r="BB21" s="114">
        <f t="shared" si="8"/>
        <v>0</v>
      </c>
      <c r="BC21" s="114">
        <f t="shared" si="9"/>
        <v>0</v>
      </c>
      <c r="BD21" s="114">
        <f t="shared" si="10"/>
        <v>0</v>
      </c>
      <c r="BE21" s="114">
        <f t="shared" si="11"/>
        <v>0</v>
      </c>
      <c r="CZ21" s="114">
        <v>0</v>
      </c>
    </row>
    <row r="22" spans="1:104">
      <c r="A22" s="142">
        <v>13</v>
      </c>
      <c r="B22" s="143" t="s">
        <v>480</v>
      </c>
      <c r="C22" s="144" t="s">
        <v>479</v>
      </c>
      <c r="D22" s="145" t="s">
        <v>131</v>
      </c>
      <c r="E22" s="146">
        <v>1</v>
      </c>
      <c r="F22" s="146"/>
      <c r="G22" s="147">
        <f t="shared" si="6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7"/>
        <v>0</v>
      </c>
      <c r="BB22" s="114">
        <f t="shared" si="8"/>
        <v>0</v>
      </c>
      <c r="BC22" s="114">
        <f t="shared" si="9"/>
        <v>0</v>
      </c>
      <c r="BD22" s="114">
        <f t="shared" si="10"/>
        <v>0</v>
      </c>
      <c r="BE22" s="114">
        <f t="shared" si="11"/>
        <v>0</v>
      </c>
      <c r="CZ22" s="114">
        <v>1.5200000000000001E-3</v>
      </c>
    </row>
    <row r="23" spans="1:104">
      <c r="A23" s="142">
        <v>14</v>
      </c>
      <c r="B23" s="143" t="s">
        <v>478</v>
      </c>
      <c r="C23" s="144" t="s">
        <v>477</v>
      </c>
      <c r="D23" s="145" t="s">
        <v>68</v>
      </c>
      <c r="E23" s="146">
        <v>3</v>
      </c>
      <c r="F23" s="146"/>
      <c r="G23" s="147">
        <f t="shared" si="6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7"/>
        <v>0</v>
      </c>
      <c r="BB23" s="114">
        <f t="shared" si="8"/>
        <v>0</v>
      </c>
      <c r="BC23" s="114">
        <f t="shared" si="9"/>
        <v>0</v>
      </c>
      <c r="BD23" s="114">
        <f t="shared" si="10"/>
        <v>0</v>
      </c>
      <c r="BE23" s="114">
        <f t="shared" si="11"/>
        <v>0</v>
      </c>
      <c r="CZ23" s="114">
        <v>0</v>
      </c>
    </row>
    <row r="24" spans="1:104">
      <c r="A24" s="142">
        <v>15</v>
      </c>
      <c r="B24" s="143" t="s">
        <v>476</v>
      </c>
      <c r="C24" s="144" t="s">
        <v>475</v>
      </c>
      <c r="D24" s="145" t="s">
        <v>68</v>
      </c>
      <c r="E24" s="146">
        <v>1</v>
      </c>
      <c r="F24" s="146"/>
      <c r="G24" s="147">
        <f t="shared" si="6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7"/>
        <v>0</v>
      </c>
      <c r="BB24" s="114">
        <f t="shared" si="8"/>
        <v>0</v>
      </c>
      <c r="BC24" s="114">
        <f t="shared" si="9"/>
        <v>0</v>
      </c>
      <c r="BD24" s="114">
        <f t="shared" si="10"/>
        <v>0</v>
      </c>
      <c r="BE24" s="114">
        <f t="shared" si="11"/>
        <v>0</v>
      </c>
      <c r="CZ24" s="114">
        <v>0</v>
      </c>
    </row>
    <row r="25" spans="1:104">
      <c r="A25" s="142">
        <v>16</v>
      </c>
      <c r="B25" s="143" t="s">
        <v>474</v>
      </c>
      <c r="C25" s="144" t="s">
        <v>473</v>
      </c>
      <c r="D25" s="145" t="s">
        <v>87</v>
      </c>
      <c r="E25" s="146">
        <v>3</v>
      </c>
      <c r="F25" s="146"/>
      <c r="G25" s="147">
        <f t="shared" si="6"/>
        <v>0</v>
      </c>
      <c r="O25" s="141">
        <v>2</v>
      </c>
      <c r="AA25" s="114">
        <v>12</v>
      </c>
      <c r="AB25" s="114">
        <v>0</v>
      </c>
      <c r="AC25" s="114">
        <v>16</v>
      </c>
      <c r="AZ25" s="114">
        <v>2</v>
      </c>
      <c r="BA25" s="114">
        <f t="shared" si="7"/>
        <v>0</v>
      </c>
      <c r="BB25" s="114">
        <f t="shared" si="8"/>
        <v>0</v>
      </c>
      <c r="BC25" s="114">
        <f t="shared" si="9"/>
        <v>0</v>
      </c>
      <c r="BD25" s="114">
        <f t="shared" si="10"/>
        <v>0</v>
      </c>
      <c r="BE25" s="114">
        <f t="shared" si="11"/>
        <v>0</v>
      </c>
      <c r="CZ25" s="114">
        <v>5.1799999999999997E-3</v>
      </c>
    </row>
    <row r="26" spans="1:104">
      <c r="A26" s="142">
        <v>17</v>
      </c>
      <c r="B26" s="143" t="s">
        <v>472</v>
      </c>
      <c r="C26" s="144" t="s">
        <v>471</v>
      </c>
      <c r="D26" s="145" t="s">
        <v>87</v>
      </c>
      <c r="E26" s="146">
        <v>3</v>
      </c>
      <c r="F26" s="146"/>
      <c r="G26" s="147">
        <f t="shared" si="6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7"/>
        <v>0</v>
      </c>
      <c r="BB26" s="114">
        <f t="shared" si="8"/>
        <v>0</v>
      </c>
      <c r="BC26" s="114">
        <f t="shared" si="9"/>
        <v>0</v>
      </c>
      <c r="BD26" s="114">
        <f t="shared" si="10"/>
        <v>0</v>
      </c>
      <c r="BE26" s="114">
        <f t="shared" si="11"/>
        <v>0</v>
      </c>
      <c r="CZ26" s="114">
        <v>5.2199999999999998E-3</v>
      </c>
    </row>
    <row r="27" spans="1:104">
      <c r="A27" s="142">
        <v>18</v>
      </c>
      <c r="B27" s="143" t="s">
        <v>470</v>
      </c>
      <c r="C27" s="144" t="s">
        <v>469</v>
      </c>
      <c r="D27" s="145" t="s">
        <v>87</v>
      </c>
      <c r="E27" s="146">
        <v>3</v>
      </c>
      <c r="F27" s="146"/>
      <c r="G27" s="147">
        <f t="shared" si="6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7"/>
        <v>0</v>
      </c>
      <c r="BB27" s="114">
        <f t="shared" si="8"/>
        <v>0</v>
      </c>
      <c r="BC27" s="114">
        <f t="shared" si="9"/>
        <v>0</v>
      </c>
      <c r="BD27" s="114">
        <f t="shared" si="10"/>
        <v>0</v>
      </c>
      <c r="BE27" s="114">
        <f t="shared" si="11"/>
        <v>0</v>
      </c>
      <c r="CZ27" s="114">
        <v>0</v>
      </c>
    </row>
    <row r="28" spans="1:104">
      <c r="A28" s="142">
        <v>19</v>
      </c>
      <c r="B28" s="143" t="s">
        <v>468</v>
      </c>
      <c r="C28" s="144" t="s">
        <v>467</v>
      </c>
      <c r="D28" s="145" t="s">
        <v>87</v>
      </c>
      <c r="E28" s="146">
        <v>3</v>
      </c>
      <c r="F28" s="146"/>
      <c r="G28" s="147">
        <f t="shared" si="6"/>
        <v>0</v>
      </c>
      <c r="O28" s="141">
        <v>2</v>
      </c>
      <c r="AA28" s="114">
        <v>12</v>
      </c>
      <c r="AB28" s="114">
        <v>1</v>
      </c>
      <c r="AC28" s="114">
        <v>19</v>
      </c>
      <c r="AZ28" s="114">
        <v>2</v>
      </c>
      <c r="BA28" s="114">
        <f t="shared" si="7"/>
        <v>0</v>
      </c>
      <c r="BB28" s="114">
        <f t="shared" si="8"/>
        <v>0</v>
      </c>
      <c r="BC28" s="114">
        <f t="shared" si="9"/>
        <v>0</v>
      </c>
      <c r="BD28" s="114">
        <f t="shared" si="10"/>
        <v>0</v>
      </c>
      <c r="BE28" s="114">
        <f t="shared" si="11"/>
        <v>0</v>
      </c>
      <c r="CZ28" s="114">
        <v>0</v>
      </c>
    </row>
    <row r="29" spans="1:104">
      <c r="A29" s="142">
        <v>20</v>
      </c>
      <c r="B29" s="143" t="s">
        <v>466</v>
      </c>
      <c r="C29" s="144" t="s">
        <v>465</v>
      </c>
      <c r="D29" s="145" t="s">
        <v>87</v>
      </c>
      <c r="E29" s="146">
        <v>6</v>
      </c>
      <c r="F29" s="146"/>
      <c r="G29" s="147">
        <f t="shared" si="6"/>
        <v>0</v>
      </c>
      <c r="O29" s="141">
        <v>2</v>
      </c>
      <c r="AA29" s="114">
        <v>12</v>
      </c>
      <c r="AB29" s="114">
        <v>0</v>
      </c>
      <c r="AC29" s="114">
        <v>20</v>
      </c>
      <c r="AZ29" s="114">
        <v>2</v>
      </c>
      <c r="BA29" s="114">
        <f t="shared" si="7"/>
        <v>0</v>
      </c>
      <c r="BB29" s="114">
        <f t="shared" si="8"/>
        <v>0</v>
      </c>
      <c r="BC29" s="114">
        <f t="shared" si="9"/>
        <v>0</v>
      </c>
      <c r="BD29" s="114">
        <f t="shared" si="10"/>
        <v>0</v>
      </c>
      <c r="BE29" s="114">
        <f t="shared" si="11"/>
        <v>0</v>
      </c>
      <c r="CZ29" s="114">
        <v>1.8000000000000001E-4</v>
      </c>
    </row>
    <row r="30" spans="1:104">
      <c r="A30" s="142">
        <v>21</v>
      </c>
      <c r="B30" s="143" t="s">
        <v>464</v>
      </c>
      <c r="C30" s="144" t="s">
        <v>463</v>
      </c>
      <c r="D30" s="145" t="s">
        <v>87</v>
      </c>
      <c r="E30" s="146">
        <v>6</v>
      </c>
      <c r="F30" s="146"/>
      <c r="G30" s="147">
        <f t="shared" si="6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7"/>
        <v>0</v>
      </c>
      <c r="BB30" s="114">
        <f t="shared" si="8"/>
        <v>0</v>
      </c>
      <c r="BC30" s="114">
        <f t="shared" si="9"/>
        <v>0</v>
      </c>
      <c r="BD30" s="114">
        <f t="shared" si="10"/>
        <v>0</v>
      </c>
      <c r="BE30" s="114">
        <f t="shared" si="11"/>
        <v>0</v>
      </c>
      <c r="CZ30" s="114">
        <v>1.0000000000000001E-5</v>
      </c>
    </row>
    <row r="31" spans="1:104">
      <c r="A31" s="142">
        <v>22</v>
      </c>
      <c r="B31" s="143" t="s">
        <v>462</v>
      </c>
      <c r="C31" s="144" t="s">
        <v>461</v>
      </c>
      <c r="D31" s="145" t="s">
        <v>54</v>
      </c>
      <c r="E31" s="146">
        <v>150.09</v>
      </c>
      <c r="F31" s="146"/>
      <c r="G31" s="147">
        <f t="shared" si="6"/>
        <v>0</v>
      </c>
      <c r="O31" s="141">
        <v>2</v>
      </c>
      <c r="AA31" s="114">
        <v>12</v>
      </c>
      <c r="AB31" s="114">
        <v>0</v>
      </c>
      <c r="AC31" s="114">
        <v>22</v>
      </c>
      <c r="AZ31" s="114">
        <v>2</v>
      </c>
      <c r="BA31" s="114">
        <f t="shared" si="7"/>
        <v>0</v>
      </c>
      <c r="BB31" s="114">
        <f t="shared" si="8"/>
        <v>0</v>
      </c>
      <c r="BC31" s="114">
        <f t="shared" si="9"/>
        <v>0</v>
      </c>
      <c r="BD31" s="114">
        <f t="shared" si="10"/>
        <v>0</v>
      </c>
      <c r="BE31" s="114">
        <f t="shared" si="11"/>
        <v>0</v>
      </c>
      <c r="CZ31" s="114">
        <v>0</v>
      </c>
    </row>
    <row r="32" spans="1:104">
      <c r="A32" s="148"/>
      <c r="B32" s="149" t="s">
        <v>69</v>
      </c>
      <c r="C32" s="150" t="str">
        <f>CONCATENATE(B15," ",C15)</f>
        <v>722 Vnitřní vodovod</v>
      </c>
      <c r="D32" s="148"/>
      <c r="E32" s="151"/>
      <c r="F32" s="151"/>
      <c r="G32" s="152">
        <f>SUM(G15:G31)</f>
        <v>0</v>
      </c>
      <c r="O32" s="141">
        <v>4</v>
      </c>
      <c r="BA32" s="153">
        <f>SUM(BA15:BA31)</f>
        <v>0</v>
      </c>
      <c r="BB32" s="153">
        <f>SUM(BB15:BB31)</f>
        <v>0</v>
      </c>
      <c r="BC32" s="153">
        <f>SUM(BC15:BC31)</f>
        <v>0</v>
      </c>
      <c r="BD32" s="153">
        <f>SUM(BD15:BD31)</f>
        <v>0</v>
      </c>
      <c r="BE32" s="153">
        <f>SUM(BE15:BE31)</f>
        <v>0</v>
      </c>
    </row>
    <row r="33" spans="1:104">
      <c r="A33" s="134" t="s">
        <v>65</v>
      </c>
      <c r="B33" s="135" t="s">
        <v>460</v>
      </c>
      <c r="C33" s="136" t="s">
        <v>459</v>
      </c>
      <c r="D33" s="137"/>
      <c r="E33" s="138"/>
      <c r="F33" s="138"/>
      <c r="G33" s="139"/>
      <c r="H33" s="140"/>
      <c r="I33" s="140"/>
      <c r="O33" s="141">
        <v>1</v>
      </c>
    </row>
    <row r="34" spans="1:104">
      <c r="A34" s="142">
        <v>23</v>
      </c>
      <c r="B34" s="143" t="s">
        <v>458</v>
      </c>
      <c r="C34" s="144" t="s">
        <v>457</v>
      </c>
      <c r="D34" s="145" t="s">
        <v>134</v>
      </c>
      <c r="E34" s="146">
        <v>1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23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>
      <c r="A35" s="148"/>
      <c r="B35" s="149" t="s">
        <v>69</v>
      </c>
      <c r="C35" s="150" t="str">
        <f>CONCATENATE(B33," ",C33)</f>
        <v>727 Zednické výpomoce</v>
      </c>
      <c r="D35" s="148"/>
      <c r="E35" s="151"/>
      <c r="F35" s="151"/>
      <c r="G35" s="152">
        <f>SUM(G33:G34)</f>
        <v>0</v>
      </c>
      <c r="O35" s="141">
        <v>4</v>
      </c>
      <c r="BA35" s="153">
        <f>SUM(BA33:BA34)</f>
        <v>0</v>
      </c>
      <c r="BB35" s="153">
        <f>SUM(BB33:BB34)</f>
        <v>0</v>
      </c>
      <c r="BC35" s="153">
        <f>SUM(BC33:BC34)</f>
        <v>0</v>
      </c>
      <c r="BD35" s="153">
        <f>SUM(BD33:BD34)</f>
        <v>0</v>
      </c>
      <c r="BE35" s="153">
        <f>SUM(BE33:BE34)</f>
        <v>0</v>
      </c>
    </row>
    <row r="36" spans="1:104">
      <c r="A36" s="227"/>
      <c r="B36" s="227"/>
      <c r="C36" s="227"/>
      <c r="D36" s="227"/>
      <c r="E36" s="227"/>
      <c r="F36" s="227"/>
      <c r="G36" s="227"/>
    </row>
    <row r="37" spans="1:104" ht="14.25">
      <c r="A37" s="231"/>
      <c r="B37" s="232">
        <v>720</v>
      </c>
      <c r="C37" s="232" t="s">
        <v>506</v>
      </c>
      <c r="D37" s="231"/>
      <c r="E37" s="231"/>
      <c r="F37" s="231"/>
      <c r="G37" s="233">
        <f>G35+G32+G14</f>
        <v>0</v>
      </c>
    </row>
    <row r="38" spans="1:104">
      <c r="E38" s="114"/>
    </row>
    <row r="39" spans="1:104">
      <c r="E39" s="114"/>
    </row>
    <row r="40" spans="1:104">
      <c r="E40" s="114"/>
    </row>
    <row r="41" spans="1:104">
      <c r="E41" s="114"/>
    </row>
    <row r="42" spans="1:104">
      <c r="E42" s="114"/>
    </row>
    <row r="43" spans="1:104">
      <c r="E43" s="114"/>
    </row>
    <row r="44" spans="1:104">
      <c r="E44" s="114"/>
    </row>
    <row r="45" spans="1:104">
      <c r="E45" s="114"/>
    </row>
    <row r="46" spans="1:104">
      <c r="E46" s="114"/>
    </row>
    <row r="47" spans="1:104">
      <c r="E47" s="114"/>
    </row>
    <row r="48" spans="1:104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E54" s="114"/>
    </row>
    <row r="55" spans="1:7">
      <c r="E55" s="114"/>
    </row>
    <row r="56" spans="1:7">
      <c r="E56" s="114"/>
    </row>
    <row r="57" spans="1:7">
      <c r="E57" s="114"/>
    </row>
    <row r="58" spans="1:7">
      <c r="E58" s="114"/>
    </row>
    <row r="59" spans="1:7">
      <c r="A59" s="154"/>
      <c r="B59" s="154"/>
      <c r="C59" s="154"/>
      <c r="D59" s="154"/>
      <c r="E59" s="154"/>
      <c r="F59" s="154"/>
      <c r="G59" s="154"/>
    </row>
    <row r="60" spans="1:7">
      <c r="A60" s="154"/>
      <c r="B60" s="154"/>
      <c r="C60" s="154"/>
      <c r="D60" s="154"/>
      <c r="E60" s="154"/>
      <c r="F60" s="154"/>
      <c r="G60" s="154"/>
    </row>
    <row r="61" spans="1:7">
      <c r="A61" s="154"/>
      <c r="B61" s="154"/>
      <c r="C61" s="154"/>
      <c r="D61" s="154"/>
      <c r="E61" s="154"/>
      <c r="F61" s="154"/>
      <c r="G61" s="154"/>
    </row>
    <row r="62" spans="1:7">
      <c r="A62" s="154"/>
      <c r="B62" s="154"/>
      <c r="C62" s="154"/>
      <c r="D62" s="154"/>
      <c r="E62" s="154"/>
      <c r="F62" s="154"/>
      <c r="G62" s="15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E89" s="114"/>
    </row>
    <row r="90" spans="1:7">
      <c r="E90" s="114"/>
    </row>
    <row r="91" spans="1:7">
      <c r="E91" s="114"/>
    </row>
    <row r="92" spans="1:7">
      <c r="E92" s="114"/>
    </row>
    <row r="93" spans="1:7">
      <c r="E93" s="114"/>
    </row>
    <row r="94" spans="1:7">
      <c r="A94" s="155"/>
      <c r="B94" s="155"/>
    </row>
    <row r="95" spans="1:7">
      <c r="A95" s="154"/>
      <c r="B95" s="154"/>
      <c r="C95" s="157"/>
      <c r="D95" s="157"/>
      <c r="E95" s="158"/>
      <c r="F95" s="157"/>
      <c r="G95" s="159"/>
    </row>
    <row r="96" spans="1:7">
      <c r="A96" s="160"/>
      <c r="B96" s="160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94"/>
  <sheetViews>
    <sheetView showGridLines="0" showZeros="0" view="pageBreakPreview" zoomScaleNormal="100" zoomScaleSheetLayoutView="100" workbookViewId="0">
      <selection activeCell="F8" sqref="F8:F43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52" t="s">
        <v>57</v>
      </c>
      <c r="B1" s="252"/>
      <c r="C1" s="252"/>
      <c r="D1" s="252"/>
      <c r="E1" s="252"/>
      <c r="F1" s="252"/>
      <c r="G1" s="25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3" t="s">
        <v>5</v>
      </c>
      <c r="B3" s="254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5" t="s">
        <v>1</v>
      </c>
      <c r="B4" s="256"/>
      <c r="C4" s="124" t="s">
        <v>342</v>
      </c>
      <c r="D4" s="125"/>
      <c r="E4" s="257"/>
      <c r="F4" s="257"/>
      <c r="G4" s="25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217</v>
      </c>
      <c r="C7" s="136" t="s">
        <v>218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82"/>
      <c r="B8" s="181" t="s">
        <v>351</v>
      </c>
      <c r="C8" s="183" t="s">
        <v>343</v>
      </c>
      <c r="D8" s="184" t="s">
        <v>134</v>
      </c>
      <c r="E8" s="184">
        <v>1</v>
      </c>
      <c r="F8" s="180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82">
        <v>1</v>
      </c>
      <c r="B9" s="181" t="s">
        <v>219</v>
      </c>
      <c r="C9" s="185" t="s">
        <v>344</v>
      </c>
      <c r="D9" s="184" t="s">
        <v>134</v>
      </c>
      <c r="E9" s="184">
        <v>1</v>
      </c>
      <c r="F9" s="180"/>
      <c r="G9" s="147">
        <f>E9*F9</f>
        <v>0</v>
      </c>
      <c r="O9" s="141"/>
    </row>
    <row r="10" spans="1:104">
      <c r="A10" s="177">
        <v>2</v>
      </c>
      <c r="B10" s="174" t="s">
        <v>341</v>
      </c>
      <c r="C10" s="186" t="s">
        <v>345</v>
      </c>
      <c r="D10" s="184" t="s">
        <v>134</v>
      </c>
      <c r="E10" s="184">
        <v>1</v>
      </c>
      <c r="F10" s="175"/>
      <c r="G10" s="147">
        <f t="shared" ref="G10:G41" si="0">E10*F10</f>
        <v>0</v>
      </c>
      <c r="O10" s="141">
        <v>2</v>
      </c>
      <c r="AA10" s="114">
        <v>12</v>
      </c>
      <c r="AB10" s="114">
        <v>0</v>
      </c>
      <c r="AC10" s="114">
        <v>2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2.8459999999999999E-2</v>
      </c>
    </row>
    <row r="11" spans="1:104">
      <c r="A11" s="177">
        <v>3</v>
      </c>
      <c r="B11" s="176" t="s">
        <v>340</v>
      </c>
      <c r="C11" s="186" t="s">
        <v>339</v>
      </c>
      <c r="D11" s="184" t="s">
        <v>134</v>
      </c>
      <c r="E11" s="184">
        <v>1</v>
      </c>
      <c r="F11" s="175"/>
      <c r="G11" s="147">
        <f t="shared" si="0"/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77"/>
      <c r="B12" s="174"/>
      <c r="C12" s="185" t="s">
        <v>338</v>
      </c>
      <c r="D12" s="184"/>
      <c r="E12" s="184"/>
      <c r="F12" s="179"/>
      <c r="G12" s="147">
        <f t="shared" si="0"/>
        <v>0</v>
      </c>
      <c r="H12" s="140"/>
      <c r="I12" s="140"/>
      <c r="O12" s="141">
        <v>1</v>
      </c>
    </row>
    <row r="13" spans="1:104">
      <c r="A13" s="177">
        <v>4</v>
      </c>
      <c r="B13" s="174" t="s">
        <v>337</v>
      </c>
      <c r="C13" s="183" t="s">
        <v>336</v>
      </c>
      <c r="D13" s="184" t="s">
        <v>87</v>
      </c>
      <c r="E13" s="184">
        <v>36</v>
      </c>
      <c r="F13" s="175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3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0</v>
      </c>
    </row>
    <row r="14" spans="1:104">
      <c r="A14" s="177">
        <v>5</v>
      </c>
      <c r="B14" s="174" t="s">
        <v>335</v>
      </c>
      <c r="C14" s="185" t="s">
        <v>334</v>
      </c>
      <c r="D14" s="184" t="s">
        <v>68</v>
      </c>
      <c r="E14" s="184">
        <v>6</v>
      </c>
      <c r="F14" s="175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0</v>
      </c>
    </row>
    <row r="15" spans="1:104">
      <c r="A15" s="177">
        <v>6</v>
      </c>
      <c r="B15" s="174" t="s">
        <v>333</v>
      </c>
      <c r="C15" s="185" t="s">
        <v>332</v>
      </c>
      <c r="D15" s="184" t="s">
        <v>68</v>
      </c>
      <c r="E15" s="184">
        <v>4</v>
      </c>
      <c r="F15" s="175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0</v>
      </c>
    </row>
    <row r="16" spans="1:104">
      <c r="A16" s="177">
        <v>7</v>
      </c>
      <c r="B16" s="174" t="s">
        <v>331</v>
      </c>
      <c r="C16" s="187" t="s">
        <v>330</v>
      </c>
      <c r="D16" s="184"/>
      <c r="E16" s="184"/>
      <c r="F16" s="175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</v>
      </c>
    </row>
    <row r="17" spans="1:104">
      <c r="A17" s="177"/>
      <c r="B17" s="174"/>
      <c r="C17" s="187" t="s">
        <v>329</v>
      </c>
      <c r="D17" s="184" t="s">
        <v>134</v>
      </c>
      <c r="E17" s="184">
        <v>1</v>
      </c>
      <c r="F17" s="175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0</v>
      </c>
    </row>
    <row r="18" spans="1:104">
      <c r="A18" s="177">
        <v>8</v>
      </c>
      <c r="B18" s="174" t="s">
        <v>251</v>
      </c>
      <c r="C18" s="188" t="s">
        <v>328</v>
      </c>
      <c r="D18" s="184" t="s">
        <v>68</v>
      </c>
      <c r="E18" s="184">
        <v>1</v>
      </c>
      <c r="F18" s="175"/>
      <c r="G18" s="147">
        <f t="shared" si="0"/>
        <v>0</v>
      </c>
      <c r="O18" s="141"/>
    </row>
    <row r="19" spans="1:104">
      <c r="A19" s="177"/>
      <c r="B19" s="174"/>
      <c r="C19" s="185" t="s">
        <v>346</v>
      </c>
      <c r="D19" s="184" t="s">
        <v>68</v>
      </c>
      <c r="E19" s="184">
        <v>1</v>
      </c>
      <c r="F19" s="175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>IF(AZ19=1,G19,0)</f>
        <v>0</v>
      </c>
      <c r="BB19" s="114">
        <f>IF(AZ19=2,G19,0)</f>
        <v>0</v>
      </c>
      <c r="BC19" s="114">
        <f>IF(AZ19=3,G19,0)</f>
        <v>0</v>
      </c>
      <c r="BD19" s="114">
        <f>IF(AZ19=4,G19,0)</f>
        <v>0</v>
      </c>
      <c r="BE19" s="114">
        <f>IF(AZ19=5,G19,0)</f>
        <v>0</v>
      </c>
      <c r="CZ19" s="114">
        <v>0</v>
      </c>
    </row>
    <row r="20" spans="1:104">
      <c r="A20" s="177">
        <v>9</v>
      </c>
      <c r="B20" s="174" t="s">
        <v>327</v>
      </c>
      <c r="C20" s="185" t="s">
        <v>347</v>
      </c>
      <c r="D20" s="184" t="s">
        <v>68</v>
      </c>
      <c r="E20" s="184">
        <v>1</v>
      </c>
      <c r="F20" s="175"/>
      <c r="G20" s="147">
        <f t="shared" si="0"/>
        <v>0</v>
      </c>
      <c r="O20" s="141"/>
    </row>
    <row r="21" spans="1:104">
      <c r="A21" s="177"/>
      <c r="B21" s="174"/>
      <c r="C21" s="188" t="s">
        <v>348</v>
      </c>
      <c r="D21" s="184"/>
      <c r="E21" s="184"/>
      <c r="F21" s="175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9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7"/>
      <c r="B22" s="174"/>
      <c r="C22" s="188" t="s">
        <v>326</v>
      </c>
      <c r="D22" s="184"/>
      <c r="E22" s="184"/>
      <c r="F22" s="175"/>
      <c r="G22" s="147">
        <f t="shared" si="0"/>
        <v>0</v>
      </c>
      <c r="O22" s="141">
        <v>4</v>
      </c>
      <c r="BA22" s="153">
        <f>SUM(BA12:BA21)</f>
        <v>0</v>
      </c>
      <c r="BB22" s="153">
        <f>SUM(BB12:BB21)</f>
        <v>0</v>
      </c>
      <c r="BC22" s="153">
        <f>SUM(BC12:BC21)</f>
        <v>0</v>
      </c>
      <c r="BD22" s="153">
        <f>SUM(BD12:BD21)</f>
        <v>0</v>
      </c>
      <c r="BE22" s="153">
        <f>SUM(BE12:BE21)</f>
        <v>0</v>
      </c>
    </row>
    <row r="23" spans="1:104">
      <c r="A23" s="177">
        <v>10</v>
      </c>
      <c r="B23" s="174" t="s">
        <v>324</v>
      </c>
      <c r="C23" s="188" t="s">
        <v>349</v>
      </c>
      <c r="D23" s="184" t="s">
        <v>68</v>
      </c>
      <c r="E23" s="184">
        <v>1</v>
      </c>
      <c r="F23" s="178"/>
      <c r="G23" s="147">
        <f t="shared" si="0"/>
        <v>0</v>
      </c>
      <c r="H23" s="140"/>
      <c r="I23" s="140"/>
      <c r="O23" s="141">
        <v>1</v>
      </c>
    </row>
    <row r="24" spans="1:104">
      <c r="A24" s="177">
        <v>11</v>
      </c>
      <c r="B24" s="174" t="s">
        <v>322</v>
      </c>
      <c r="C24" s="185" t="s">
        <v>325</v>
      </c>
      <c r="D24" s="184" t="s">
        <v>68</v>
      </c>
      <c r="E24" s="184">
        <v>9</v>
      </c>
      <c r="F24" s="175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10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7">
        <v>12</v>
      </c>
      <c r="B25" s="176" t="s">
        <v>320</v>
      </c>
      <c r="C25" s="185" t="s">
        <v>323</v>
      </c>
      <c r="D25" s="184" t="s">
        <v>68</v>
      </c>
      <c r="E25" s="184">
        <v>4</v>
      </c>
      <c r="F25" s="175"/>
      <c r="G25" s="147">
        <f t="shared" si="0"/>
        <v>0</v>
      </c>
      <c r="O25" s="141">
        <v>4</v>
      </c>
      <c r="BA25" s="153">
        <f>SUM(BA23:BA24)</f>
        <v>0</v>
      </c>
      <c r="BB25" s="153">
        <f>SUM(BB23:BB24)</f>
        <v>0</v>
      </c>
      <c r="BC25" s="153">
        <f>SUM(BC23:BC24)</f>
        <v>0</v>
      </c>
      <c r="BD25" s="153">
        <f>SUM(BD23:BD24)</f>
        <v>0</v>
      </c>
      <c r="BE25" s="153">
        <f>SUM(BE23:BE24)</f>
        <v>0</v>
      </c>
    </row>
    <row r="26" spans="1:104">
      <c r="A26" s="177">
        <v>13</v>
      </c>
      <c r="B26" s="174" t="s">
        <v>319</v>
      </c>
      <c r="C26" s="185" t="s">
        <v>321</v>
      </c>
      <c r="D26" s="184" t="s">
        <v>68</v>
      </c>
      <c r="E26" s="184">
        <v>7</v>
      </c>
      <c r="F26" s="178"/>
      <c r="G26" s="147">
        <f t="shared" si="0"/>
        <v>0</v>
      </c>
      <c r="H26" s="140"/>
      <c r="I26" s="140"/>
      <c r="O26" s="141">
        <v>1</v>
      </c>
    </row>
    <row r="27" spans="1:104">
      <c r="A27" s="177">
        <v>14</v>
      </c>
      <c r="B27" s="174" t="s">
        <v>318</v>
      </c>
      <c r="C27" s="185" t="s">
        <v>312</v>
      </c>
      <c r="D27" s="184" t="s">
        <v>68</v>
      </c>
      <c r="E27" s="184">
        <v>2</v>
      </c>
      <c r="F27" s="175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77">
        <v>15</v>
      </c>
      <c r="B28" s="174" t="s">
        <v>316</v>
      </c>
      <c r="C28" s="185" t="s">
        <v>350</v>
      </c>
      <c r="D28" s="184" t="s">
        <v>68</v>
      </c>
      <c r="E28" s="184">
        <v>2</v>
      </c>
      <c r="F28" s="175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>
      <c r="A29" s="177">
        <v>16</v>
      </c>
      <c r="B29" s="174" t="s">
        <v>315</v>
      </c>
      <c r="C29" s="185" t="s">
        <v>312</v>
      </c>
      <c r="D29" s="184" t="s">
        <v>68</v>
      </c>
      <c r="E29" s="184">
        <v>1</v>
      </c>
      <c r="F29" s="175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77">
        <v>17</v>
      </c>
      <c r="B30" s="176" t="s">
        <v>313</v>
      </c>
      <c r="C30" s="185" t="s">
        <v>317</v>
      </c>
      <c r="D30" s="184" t="s">
        <v>68</v>
      </c>
      <c r="E30" s="184">
        <v>3</v>
      </c>
      <c r="F30" s="175"/>
      <c r="G30" s="147">
        <f t="shared" si="0"/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>
      <c r="A31" s="177">
        <v>18</v>
      </c>
      <c r="B31" s="174" t="s">
        <v>311</v>
      </c>
      <c r="C31" s="188" t="s">
        <v>314</v>
      </c>
      <c r="D31" s="184" t="s">
        <v>68</v>
      </c>
      <c r="E31" s="184">
        <v>3</v>
      </c>
      <c r="F31" s="178"/>
      <c r="G31" s="147">
        <f t="shared" si="0"/>
        <v>0</v>
      </c>
      <c r="H31" s="140"/>
      <c r="I31" s="140"/>
      <c r="O31" s="141">
        <v>1</v>
      </c>
    </row>
    <row r="32" spans="1:104">
      <c r="A32" s="177">
        <v>19</v>
      </c>
      <c r="B32" s="174" t="s">
        <v>309</v>
      </c>
      <c r="C32" s="185" t="s">
        <v>310</v>
      </c>
      <c r="D32" s="184" t="s">
        <v>68</v>
      </c>
      <c r="E32" s="184">
        <v>1</v>
      </c>
      <c r="F32" s="175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>
      <c r="A33" s="177">
        <v>20</v>
      </c>
      <c r="B33" s="174" t="s">
        <v>307</v>
      </c>
      <c r="C33" s="185" t="s">
        <v>308</v>
      </c>
      <c r="D33" s="184" t="s">
        <v>68</v>
      </c>
      <c r="E33" s="184">
        <v>7</v>
      </c>
      <c r="F33" s="175"/>
      <c r="G33" s="147">
        <f t="shared" si="0"/>
        <v>0</v>
      </c>
      <c r="O33" s="141">
        <v>2</v>
      </c>
      <c r="AA33" s="114">
        <v>12</v>
      </c>
      <c r="AB33" s="114">
        <v>0</v>
      </c>
      <c r="AC33" s="114">
        <v>15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>
      <c r="A34" s="177">
        <v>21</v>
      </c>
      <c r="B34" s="176" t="s">
        <v>305</v>
      </c>
      <c r="C34" s="185" t="s">
        <v>306</v>
      </c>
      <c r="D34" s="184" t="s">
        <v>68</v>
      </c>
      <c r="E34" s="184">
        <v>1</v>
      </c>
      <c r="F34" s="175"/>
      <c r="G34" s="147">
        <f t="shared" si="0"/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>
      <c r="A35" s="194">
        <v>22</v>
      </c>
      <c r="B35" s="174" t="s">
        <v>303</v>
      </c>
      <c r="C35" s="185" t="s">
        <v>304</v>
      </c>
      <c r="D35" s="184"/>
      <c r="E35" s="184"/>
      <c r="F35" s="173"/>
      <c r="G35" s="147">
        <f t="shared" si="0"/>
        <v>0</v>
      </c>
      <c r="H35" s="140"/>
      <c r="I35" s="140"/>
      <c r="O35" s="141">
        <v>1</v>
      </c>
    </row>
    <row r="36" spans="1:104">
      <c r="A36" s="195">
        <v>23</v>
      </c>
      <c r="B36" s="171">
        <v>783101</v>
      </c>
      <c r="C36" s="170" t="s">
        <v>302</v>
      </c>
      <c r="D36" s="184" t="s">
        <v>87</v>
      </c>
      <c r="E36" s="184">
        <v>34</v>
      </c>
      <c r="F36" s="172"/>
      <c r="G36" s="147">
        <f t="shared" si="0"/>
        <v>0</v>
      </c>
    </row>
    <row r="37" spans="1:104">
      <c r="A37" s="195">
        <v>24</v>
      </c>
      <c r="B37" s="171">
        <v>783102</v>
      </c>
      <c r="C37" s="185" t="s">
        <v>301</v>
      </c>
      <c r="D37" s="184" t="s">
        <v>87</v>
      </c>
      <c r="E37" s="184">
        <v>2</v>
      </c>
      <c r="F37" s="172"/>
      <c r="G37" s="147">
        <f t="shared" si="0"/>
        <v>0</v>
      </c>
      <c r="K37" s="191"/>
    </row>
    <row r="38" spans="1:104">
      <c r="A38" s="195">
        <v>25</v>
      </c>
      <c r="B38" s="171">
        <v>713441</v>
      </c>
      <c r="C38" s="185" t="s">
        <v>300</v>
      </c>
      <c r="D38" s="184" t="s">
        <v>87</v>
      </c>
      <c r="E38" s="184">
        <v>34</v>
      </c>
      <c r="F38" s="172"/>
      <c r="G38" s="147">
        <f t="shared" si="0"/>
        <v>0</v>
      </c>
    </row>
    <row r="39" spans="1:104">
      <c r="A39" s="195">
        <v>26</v>
      </c>
      <c r="B39" s="171">
        <v>733105</v>
      </c>
      <c r="C39" s="185" t="s">
        <v>299</v>
      </c>
      <c r="D39" s="189"/>
      <c r="E39" s="184">
        <v>1</v>
      </c>
      <c r="F39" s="172"/>
      <c r="G39" s="147">
        <f t="shared" si="0"/>
        <v>0</v>
      </c>
    </row>
    <row r="40" spans="1:104">
      <c r="A40" s="195">
        <v>27</v>
      </c>
      <c r="B40" s="171">
        <v>733106</v>
      </c>
      <c r="C40" s="185" t="s">
        <v>298</v>
      </c>
      <c r="D40" s="184" t="s">
        <v>134</v>
      </c>
      <c r="E40" s="184">
        <v>1</v>
      </c>
      <c r="F40" s="197"/>
      <c r="G40" s="147">
        <f t="shared" si="0"/>
        <v>0</v>
      </c>
    </row>
    <row r="41" spans="1:104">
      <c r="A41" s="196">
        <v>28</v>
      </c>
      <c r="B41" s="174" t="s">
        <v>353</v>
      </c>
      <c r="C41" s="185" t="s">
        <v>297</v>
      </c>
      <c r="D41" s="184" t="s">
        <v>134</v>
      </c>
      <c r="E41" s="184">
        <v>1</v>
      </c>
      <c r="F41" s="197"/>
      <c r="G41" s="147">
        <f t="shared" si="0"/>
        <v>0</v>
      </c>
    </row>
    <row r="42" spans="1:104">
      <c r="A42" s="169"/>
      <c r="B42" s="192" t="s">
        <v>354</v>
      </c>
      <c r="C42" s="193" t="s">
        <v>296</v>
      </c>
      <c r="D42" s="190"/>
      <c r="E42" s="190"/>
      <c r="F42" s="168"/>
      <c r="G42" s="167">
        <f>SUM(G7:G41)</f>
        <v>0</v>
      </c>
    </row>
    <row r="43" spans="1:104">
      <c r="B43" s="114" t="s">
        <v>352</v>
      </c>
      <c r="E43" s="114"/>
    </row>
    <row r="44" spans="1:104">
      <c r="E44" s="114"/>
    </row>
    <row r="45" spans="1:104">
      <c r="A45" s="154"/>
      <c r="B45" s="154"/>
      <c r="C45" s="154"/>
      <c r="D45" s="154"/>
      <c r="E45" s="154"/>
      <c r="F45" s="154"/>
      <c r="G45" s="154"/>
    </row>
    <row r="46" spans="1:104">
      <c r="A46" s="154"/>
      <c r="B46" s="154"/>
      <c r="C46" s="154"/>
      <c r="D46" s="154"/>
      <c r="E46" s="154"/>
      <c r="F46" s="154"/>
      <c r="G46" s="154"/>
    </row>
    <row r="47" spans="1:104">
      <c r="A47" s="154"/>
      <c r="B47" s="154"/>
      <c r="C47" s="154"/>
      <c r="D47" s="154"/>
      <c r="E47" s="154"/>
      <c r="F47" s="154"/>
      <c r="G47" s="154"/>
    </row>
    <row r="48" spans="1:104">
      <c r="A48" s="154"/>
      <c r="B48" s="154"/>
      <c r="C48" s="154"/>
      <c r="D48" s="154"/>
      <c r="E48" s="154"/>
      <c r="F48" s="154"/>
      <c r="G48" s="154"/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5">
      <c r="E65" s="114"/>
    </row>
    <row r="66" spans="1:5">
      <c r="E66" s="114"/>
    </row>
    <row r="67" spans="1:5">
      <c r="E67" s="114"/>
    </row>
    <row r="68" spans="1:5">
      <c r="E68" s="114"/>
    </row>
    <row r="69" spans="1:5">
      <c r="E69" s="114"/>
    </row>
    <row r="70" spans="1:5">
      <c r="E70" s="114"/>
    </row>
    <row r="71" spans="1:5">
      <c r="E71" s="114"/>
    </row>
    <row r="72" spans="1:5">
      <c r="E72" s="114"/>
    </row>
    <row r="73" spans="1:5">
      <c r="E73" s="114"/>
    </row>
    <row r="74" spans="1:5">
      <c r="E74" s="114"/>
    </row>
    <row r="75" spans="1:5">
      <c r="E75" s="114"/>
    </row>
    <row r="76" spans="1:5">
      <c r="E76" s="114"/>
    </row>
    <row r="77" spans="1:5">
      <c r="E77" s="114"/>
    </row>
    <row r="78" spans="1:5">
      <c r="E78" s="114"/>
    </row>
    <row r="79" spans="1:5">
      <c r="E79" s="114"/>
    </row>
    <row r="80" spans="1:5">
      <c r="A80" s="155"/>
      <c r="B80" s="155"/>
    </row>
    <row r="81" spans="1:7">
      <c r="A81" s="154"/>
      <c r="B81" s="154"/>
      <c r="C81" s="157"/>
      <c r="D81" s="157"/>
      <c r="E81" s="158"/>
      <c r="F81" s="157"/>
      <c r="G81" s="159"/>
    </row>
    <row r="82" spans="1:7">
      <c r="A82" s="160"/>
      <c r="B82" s="160"/>
      <c r="C82" s="154"/>
      <c r="D82" s="154"/>
      <c r="E82" s="161"/>
      <c r="F82" s="154"/>
      <c r="G82" s="154"/>
    </row>
    <row r="83" spans="1:7">
      <c r="A83" s="154"/>
      <c r="B83" s="154"/>
      <c r="C83" s="154"/>
      <c r="D83" s="154"/>
      <c r="E83" s="161"/>
      <c r="F83" s="154"/>
      <c r="G83" s="154"/>
    </row>
    <row r="84" spans="1:7">
      <c r="A84" s="154"/>
      <c r="B84" s="154"/>
      <c r="C84" s="154"/>
      <c r="D84" s="154"/>
      <c r="E84" s="161"/>
      <c r="F84" s="154"/>
      <c r="G84" s="154"/>
    </row>
    <row r="85" spans="1:7">
      <c r="A85" s="154"/>
      <c r="B85" s="154"/>
      <c r="C85" s="154"/>
      <c r="D85" s="154"/>
      <c r="E85" s="161"/>
      <c r="F85" s="154"/>
      <c r="G85" s="154"/>
    </row>
    <row r="86" spans="1:7">
      <c r="A86" s="154"/>
      <c r="B86" s="154"/>
      <c r="C86" s="154"/>
      <c r="D86" s="154"/>
      <c r="E86" s="161"/>
      <c r="F86" s="154"/>
      <c r="G86" s="154"/>
    </row>
    <row r="87" spans="1:7">
      <c r="A87" s="154"/>
      <c r="B87" s="154"/>
      <c r="C87" s="154"/>
      <c r="D87" s="154"/>
      <c r="E87" s="161"/>
      <c r="F87" s="154"/>
      <c r="G87" s="154"/>
    </row>
    <row r="88" spans="1:7">
      <c r="A88" s="154"/>
      <c r="B88" s="154"/>
      <c r="C88" s="154"/>
      <c r="D88" s="154"/>
      <c r="E88" s="161"/>
      <c r="F88" s="154"/>
      <c r="G88" s="154"/>
    </row>
    <row r="89" spans="1:7">
      <c r="A89" s="154"/>
      <c r="B89" s="154"/>
      <c r="C89" s="154"/>
      <c r="D89" s="154"/>
      <c r="E89" s="161"/>
      <c r="F89" s="154"/>
      <c r="G89" s="154"/>
    </row>
    <row r="90" spans="1:7">
      <c r="A90" s="154"/>
      <c r="B90" s="154"/>
      <c r="C90" s="154"/>
      <c r="D90" s="154"/>
      <c r="E90" s="161"/>
      <c r="F90" s="154"/>
      <c r="G90" s="154"/>
    </row>
    <row r="91" spans="1:7">
      <c r="A91" s="154"/>
      <c r="B91" s="154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4"/>
  <sheetViews>
    <sheetView showGridLines="0" showZeros="0" view="pageBreakPreview" zoomScaleNormal="100" zoomScaleSheetLayoutView="100" workbookViewId="0">
      <selection activeCell="F8" sqref="F8:F64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52" t="s">
        <v>57</v>
      </c>
      <c r="B1" s="252"/>
      <c r="C1" s="252"/>
      <c r="D1" s="252"/>
      <c r="E1" s="252"/>
      <c r="F1" s="252"/>
      <c r="G1" s="25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3" t="s">
        <v>5</v>
      </c>
      <c r="B3" s="254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5" t="s">
        <v>1</v>
      </c>
      <c r="B4" s="256"/>
      <c r="C4" s="124" t="s">
        <v>292</v>
      </c>
      <c r="D4" s="125"/>
      <c r="E4" s="257"/>
      <c r="F4" s="257"/>
      <c r="G4" s="25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438</v>
      </c>
      <c r="C7" s="215" t="s">
        <v>437</v>
      </c>
      <c r="D7" s="214"/>
      <c r="E7" s="213"/>
      <c r="F7" s="138"/>
      <c r="G7" s="139"/>
      <c r="H7" s="140"/>
      <c r="I7" s="140"/>
      <c r="O7" s="141">
        <v>1</v>
      </c>
    </row>
    <row r="8" spans="1:104">
      <c r="A8" s="182">
        <v>1</v>
      </c>
      <c r="B8" s="211" t="s">
        <v>436</v>
      </c>
      <c r="C8" s="219" t="s">
        <v>439</v>
      </c>
      <c r="D8" s="201" t="s">
        <v>68</v>
      </c>
      <c r="E8" s="200">
        <v>6</v>
      </c>
      <c r="F8" s="204"/>
      <c r="G8" s="147">
        <f t="shared" ref="G8:G27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82">
        <v>2</v>
      </c>
      <c r="B9" s="212" t="s">
        <v>435</v>
      </c>
      <c r="C9" s="219" t="s">
        <v>49</v>
      </c>
      <c r="D9" s="201" t="s">
        <v>68</v>
      </c>
      <c r="E9" s="200">
        <v>6</v>
      </c>
      <c r="F9" s="204"/>
      <c r="G9" s="199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82">
        <v>3</v>
      </c>
      <c r="B10" s="212" t="s">
        <v>434</v>
      </c>
      <c r="C10" s="219" t="s">
        <v>433</v>
      </c>
      <c r="D10" s="201" t="s">
        <v>68</v>
      </c>
      <c r="E10" s="200">
        <v>6</v>
      </c>
      <c r="F10" s="204"/>
      <c r="G10" s="199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82" t="s">
        <v>432</v>
      </c>
      <c r="B11" s="212" t="s">
        <v>431</v>
      </c>
      <c r="C11" s="219" t="s">
        <v>440</v>
      </c>
      <c r="D11" s="201" t="s">
        <v>68</v>
      </c>
      <c r="E11" s="200">
        <v>2</v>
      </c>
      <c r="F11" s="204"/>
      <c r="G11" s="199">
        <f t="shared" si="0"/>
        <v>0</v>
      </c>
      <c r="H11" s="140"/>
      <c r="I11" s="140"/>
      <c r="O11" s="141">
        <v>1</v>
      </c>
    </row>
    <row r="12" spans="1:104">
      <c r="A12" s="182" t="s">
        <v>79</v>
      </c>
      <c r="B12" s="212" t="s">
        <v>430</v>
      </c>
      <c r="C12" s="219" t="s">
        <v>49</v>
      </c>
      <c r="D12" s="201" t="s">
        <v>68</v>
      </c>
      <c r="E12" s="200">
        <v>2</v>
      </c>
      <c r="F12" s="204"/>
      <c r="G12" s="199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82" t="s">
        <v>429</v>
      </c>
      <c r="B13" s="212" t="s">
        <v>428</v>
      </c>
      <c r="C13" s="219" t="s">
        <v>427</v>
      </c>
      <c r="D13" s="201" t="s">
        <v>68</v>
      </c>
      <c r="E13" s="200">
        <v>2</v>
      </c>
      <c r="F13" s="204"/>
      <c r="G13" s="199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82" t="s">
        <v>426</v>
      </c>
      <c r="B14" s="212" t="s">
        <v>425</v>
      </c>
      <c r="C14" s="219" t="s">
        <v>441</v>
      </c>
      <c r="D14" s="201" t="s">
        <v>68</v>
      </c>
      <c r="E14" s="200">
        <v>2</v>
      </c>
      <c r="F14" s="204"/>
      <c r="G14" s="199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82" t="s">
        <v>424</v>
      </c>
      <c r="B15" s="212" t="s">
        <v>423</v>
      </c>
      <c r="C15" s="219" t="s">
        <v>49</v>
      </c>
      <c r="D15" s="201" t="s">
        <v>68</v>
      </c>
      <c r="E15" s="200">
        <v>2</v>
      </c>
      <c r="F15" s="204"/>
      <c r="G15" s="199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82" t="s">
        <v>422</v>
      </c>
      <c r="B16" s="212" t="s">
        <v>421</v>
      </c>
      <c r="C16" s="219" t="s">
        <v>442</v>
      </c>
      <c r="D16" s="201" t="s">
        <v>68</v>
      </c>
      <c r="E16" s="200">
        <v>1</v>
      </c>
      <c r="F16" s="204"/>
      <c r="G16" s="199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82" t="s">
        <v>420</v>
      </c>
      <c r="B17" s="212" t="s">
        <v>419</v>
      </c>
      <c r="C17" s="219" t="s">
        <v>49</v>
      </c>
      <c r="D17" s="201" t="s">
        <v>68</v>
      </c>
      <c r="E17" s="200">
        <v>1</v>
      </c>
      <c r="F17" s="204"/>
      <c r="G17" s="199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82" t="s">
        <v>418</v>
      </c>
      <c r="B18" s="212" t="s">
        <v>417</v>
      </c>
      <c r="C18" s="219" t="s">
        <v>443</v>
      </c>
      <c r="D18" s="201" t="s">
        <v>68</v>
      </c>
      <c r="E18" s="200">
        <v>1</v>
      </c>
      <c r="F18" s="204"/>
      <c r="G18" s="199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82" t="s">
        <v>416</v>
      </c>
      <c r="B19" s="212" t="s">
        <v>415</v>
      </c>
      <c r="C19" s="219" t="s">
        <v>49</v>
      </c>
      <c r="D19" s="201" t="s">
        <v>68</v>
      </c>
      <c r="E19" s="200">
        <v>1</v>
      </c>
      <c r="F19" s="204"/>
      <c r="G19" s="199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2.5">
      <c r="A20" s="182">
        <v>13</v>
      </c>
      <c r="B20" s="212" t="s">
        <v>414</v>
      </c>
      <c r="C20" s="219" t="s">
        <v>449</v>
      </c>
      <c r="D20" s="201" t="s">
        <v>68</v>
      </c>
      <c r="E20" s="200">
        <v>1</v>
      </c>
      <c r="F20" s="204"/>
      <c r="G20" s="208">
        <f t="shared" si="0"/>
        <v>0</v>
      </c>
      <c r="H20" s="140"/>
      <c r="I20" s="140"/>
      <c r="O20" s="141">
        <v>1</v>
      </c>
    </row>
    <row r="21" spans="1:104">
      <c r="A21" s="182">
        <v>14</v>
      </c>
      <c r="B21" s="212" t="s">
        <v>413</v>
      </c>
      <c r="C21" s="219" t="s">
        <v>49</v>
      </c>
      <c r="D21" s="201" t="s">
        <v>68</v>
      </c>
      <c r="E21" s="200">
        <v>1</v>
      </c>
      <c r="F21" s="204"/>
      <c r="G21" s="208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ht="22.5">
      <c r="A22" s="182">
        <v>15</v>
      </c>
      <c r="B22" s="212" t="s">
        <v>412</v>
      </c>
      <c r="C22" s="219" t="s">
        <v>450</v>
      </c>
      <c r="D22" s="201" t="s">
        <v>68</v>
      </c>
      <c r="E22" s="200">
        <v>1</v>
      </c>
      <c r="F22" s="204"/>
      <c r="G22" s="208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82">
        <v>16</v>
      </c>
      <c r="B23" s="212" t="s">
        <v>411</v>
      </c>
      <c r="C23" s="219" t="s">
        <v>49</v>
      </c>
      <c r="D23" s="201" t="s">
        <v>68</v>
      </c>
      <c r="E23" s="200">
        <v>1</v>
      </c>
      <c r="F23" s="204"/>
      <c r="G23" s="208">
        <f t="shared" si="0"/>
        <v>0</v>
      </c>
      <c r="H23" s="140"/>
      <c r="I23" s="140"/>
      <c r="O23" s="141">
        <v>1</v>
      </c>
    </row>
    <row r="24" spans="1:104">
      <c r="A24" s="182">
        <v>17</v>
      </c>
      <c r="B24" s="212" t="s">
        <v>410</v>
      </c>
      <c r="C24" s="219" t="s">
        <v>451</v>
      </c>
      <c r="D24" s="201" t="s">
        <v>68</v>
      </c>
      <c r="E24" s="200">
        <v>1</v>
      </c>
      <c r="F24" s="204"/>
      <c r="G24" s="208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82">
        <v>18</v>
      </c>
      <c r="B25" s="212" t="s">
        <v>409</v>
      </c>
      <c r="C25" s="219" t="s">
        <v>49</v>
      </c>
      <c r="D25" s="201" t="s">
        <v>68</v>
      </c>
      <c r="E25" s="200">
        <v>1</v>
      </c>
      <c r="F25" s="204"/>
      <c r="G25" s="199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ht="22.5">
      <c r="A26" s="182">
        <v>19</v>
      </c>
      <c r="B26" s="212" t="s">
        <v>408</v>
      </c>
      <c r="C26" s="219" t="s">
        <v>444</v>
      </c>
      <c r="D26" s="201" t="s">
        <v>68</v>
      </c>
      <c r="E26" s="200">
        <v>1</v>
      </c>
      <c r="F26" s="204"/>
      <c r="G26" s="208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7">
        <v>20</v>
      </c>
      <c r="B27" s="212" t="s">
        <v>406</v>
      </c>
      <c r="C27" s="219" t="s">
        <v>49</v>
      </c>
      <c r="D27" s="201" t="s">
        <v>68</v>
      </c>
      <c r="E27" s="200">
        <v>1</v>
      </c>
      <c r="F27" s="204"/>
      <c r="G27" s="199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7">
        <v>21</v>
      </c>
      <c r="B28" s="212" t="s">
        <v>403</v>
      </c>
      <c r="C28" s="219" t="s">
        <v>407</v>
      </c>
      <c r="D28" s="201"/>
      <c r="E28" s="200">
        <v>2</v>
      </c>
      <c r="F28" s="204"/>
      <c r="G28" s="199">
        <f t="shared" ref="G28:G29" si="6">E28*F28</f>
        <v>0</v>
      </c>
      <c r="H28" s="140"/>
      <c r="I28" s="140"/>
      <c r="O28" s="141">
        <v>1</v>
      </c>
    </row>
    <row r="29" spans="1:104">
      <c r="A29" s="177">
        <v>22</v>
      </c>
      <c r="B29" s="212" t="s">
        <v>401</v>
      </c>
      <c r="C29" s="219" t="s">
        <v>405</v>
      </c>
      <c r="D29" s="201" t="s">
        <v>68</v>
      </c>
      <c r="E29" s="200">
        <v>1</v>
      </c>
      <c r="F29" s="204"/>
      <c r="G29" s="199">
        <f t="shared" si="6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7"/>
      <c r="B30" s="212"/>
      <c r="C30" s="219" t="s">
        <v>4</v>
      </c>
      <c r="D30" s="201" t="s">
        <v>4</v>
      </c>
      <c r="E30" s="200" t="s">
        <v>4</v>
      </c>
      <c r="F30" s="204"/>
      <c r="G30" s="199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7"/>
      <c r="B31" s="212"/>
      <c r="C31" s="220" t="s">
        <v>404</v>
      </c>
      <c r="D31" s="201" t="s">
        <v>4</v>
      </c>
      <c r="E31" s="200" t="s">
        <v>4</v>
      </c>
      <c r="F31" s="204"/>
      <c r="G31" s="199"/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82">
        <v>23</v>
      </c>
      <c r="B32" s="211" t="s">
        <v>400</v>
      </c>
      <c r="C32" s="219" t="s">
        <v>402</v>
      </c>
      <c r="D32" s="201" t="s">
        <v>87</v>
      </c>
      <c r="E32" s="200">
        <v>150</v>
      </c>
      <c r="F32" s="204"/>
      <c r="G32" s="199">
        <f t="shared" ref="G32:G48" si="7">E32*F32</f>
        <v>0</v>
      </c>
      <c r="H32" s="140"/>
      <c r="I32" s="140"/>
      <c r="O32" s="141">
        <v>1</v>
      </c>
    </row>
    <row r="33" spans="1:7">
      <c r="A33" s="206">
        <v>24</v>
      </c>
      <c r="B33" s="205" t="s">
        <v>398</v>
      </c>
      <c r="C33" s="219" t="s">
        <v>49</v>
      </c>
      <c r="D33" s="201" t="s">
        <v>87</v>
      </c>
      <c r="E33" s="200">
        <v>150</v>
      </c>
      <c r="F33" s="204"/>
      <c r="G33" s="199">
        <f t="shared" si="7"/>
        <v>0</v>
      </c>
    </row>
    <row r="34" spans="1:7">
      <c r="A34" s="206">
        <v>25</v>
      </c>
      <c r="B34" s="205" t="s">
        <v>397</v>
      </c>
      <c r="C34" s="219" t="s">
        <v>399</v>
      </c>
      <c r="D34" s="201" t="s">
        <v>87</v>
      </c>
      <c r="E34" s="200">
        <v>85</v>
      </c>
      <c r="F34" s="204"/>
      <c r="G34" s="199">
        <f t="shared" si="7"/>
        <v>0</v>
      </c>
    </row>
    <row r="35" spans="1:7">
      <c r="A35" s="206">
        <v>26</v>
      </c>
      <c r="B35" s="205" t="s">
        <v>395</v>
      </c>
      <c r="C35" s="219" t="s">
        <v>49</v>
      </c>
      <c r="D35" s="201" t="s">
        <v>87</v>
      </c>
      <c r="E35" s="200">
        <v>85</v>
      </c>
      <c r="F35" s="204"/>
      <c r="G35" s="199">
        <f t="shared" si="7"/>
        <v>0</v>
      </c>
    </row>
    <row r="36" spans="1:7">
      <c r="A36" s="206">
        <v>27</v>
      </c>
      <c r="B36" s="205" t="s">
        <v>394</v>
      </c>
      <c r="C36" s="219" t="s">
        <v>396</v>
      </c>
      <c r="D36" s="201" t="s">
        <v>87</v>
      </c>
      <c r="E36" s="200">
        <v>5</v>
      </c>
      <c r="F36" s="204"/>
      <c r="G36" s="199">
        <f t="shared" si="7"/>
        <v>0</v>
      </c>
    </row>
    <row r="37" spans="1:7">
      <c r="A37" s="206">
        <v>28</v>
      </c>
      <c r="B37" s="205" t="s">
        <v>392</v>
      </c>
      <c r="C37" s="219" t="s">
        <v>49</v>
      </c>
      <c r="D37" s="201" t="s">
        <v>87</v>
      </c>
      <c r="E37" s="200">
        <v>5</v>
      </c>
      <c r="F37" s="204"/>
      <c r="G37" s="199">
        <f t="shared" si="7"/>
        <v>0</v>
      </c>
    </row>
    <row r="38" spans="1:7">
      <c r="A38" s="206">
        <v>29</v>
      </c>
      <c r="B38" s="205" t="s">
        <v>391</v>
      </c>
      <c r="C38" s="219" t="s">
        <v>393</v>
      </c>
      <c r="D38" s="201" t="s">
        <v>87</v>
      </c>
      <c r="E38" s="200">
        <v>75</v>
      </c>
      <c r="F38" s="204"/>
      <c r="G38" s="199">
        <f t="shared" si="7"/>
        <v>0</v>
      </c>
    </row>
    <row r="39" spans="1:7">
      <c r="A39" s="206">
        <v>30</v>
      </c>
      <c r="B39" s="205" t="s">
        <v>389</v>
      </c>
      <c r="C39" s="219" t="s">
        <v>49</v>
      </c>
      <c r="D39" s="201" t="s">
        <v>87</v>
      </c>
      <c r="E39" s="200">
        <v>75</v>
      </c>
      <c r="F39" s="204"/>
      <c r="G39" s="199">
        <f t="shared" si="7"/>
        <v>0</v>
      </c>
    </row>
    <row r="40" spans="1:7">
      <c r="A40" s="206">
        <v>31</v>
      </c>
      <c r="B40" s="205" t="s">
        <v>388</v>
      </c>
      <c r="C40" s="219" t="s">
        <v>390</v>
      </c>
      <c r="D40" s="201" t="s">
        <v>87</v>
      </c>
      <c r="E40" s="200">
        <v>13</v>
      </c>
      <c r="F40" s="204"/>
      <c r="G40" s="199">
        <f t="shared" si="7"/>
        <v>0</v>
      </c>
    </row>
    <row r="41" spans="1:7">
      <c r="A41" s="206">
        <v>32</v>
      </c>
      <c r="B41" s="205" t="s">
        <v>386</v>
      </c>
      <c r="C41" s="219" t="s">
        <v>49</v>
      </c>
      <c r="D41" s="201" t="s">
        <v>87</v>
      </c>
      <c r="E41" s="200">
        <v>13</v>
      </c>
      <c r="F41" s="204"/>
      <c r="G41" s="199">
        <f t="shared" si="7"/>
        <v>0</v>
      </c>
    </row>
    <row r="42" spans="1:7">
      <c r="A42" s="206">
        <v>33</v>
      </c>
      <c r="B42" s="205" t="s">
        <v>385</v>
      </c>
      <c r="C42" s="219" t="s">
        <v>387</v>
      </c>
      <c r="D42" s="201" t="s">
        <v>87</v>
      </c>
      <c r="E42" s="200">
        <v>10</v>
      </c>
      <c r="F42" s="204"/>
      <c r="G42" s="199">
        <f t="shared" si="7"/>
        <v>0</v>
      </c>
    </row>
    <row r="43" spans="1:7">
      <c r="A43" s="206">
        <v>34</v>
      </c>
      <c r="B43" s="205" t="s">
        <v>383</v>
      </c>
      <c r="C43" s="219" t="s">
        <v>49</v>
      </c>
      <c r="D43" s="201" t="s">
        <v>87</v>
      </c>
      <c r="E43" s="200">
        <v>10</v>
      </c>
      <c r="F43" s="204"/>
      <c r="G43" s="199">
        <f t="shared" si="7"/>
        <v>0</v>
      </c>
    </row>
    <row r="44" spans="1:7">
      <c r="A44" s="206">
        <v>35</v>
      </c>
      <c r="B44" s="205" t="s">
        <v>382</v>
      </c>
      <c r="C44" s="219" t="s">
        <v>384</v>
      </c>
      <c r="D44" s="201" t="s">
        <v>68</v>
      </c>
      <c r="E44" s="200">
        <v>25</v>
      </c>
      <c r="F44" s="204"/>
      <c r="G44" s="199">
        <f t="shared" si="7"/>
        <v>0</v>
      </c>
    </row>
    <row r="45" spans="1:7">
      <c r="A45" s="206">
        <v>36</v>
      </c>
      <c r="B45" s="205" t="s">
        <v>380</v>
      </c>
      <c r="C45" s="219" t="s">
        <v>49</v>
      </c>
      <c r="D45" s="201" t="s">
        <v>189</v>
      </c>
      <c r="E45" s="200">
        <v>10</v>
      </c>
      <c r="F45" s="204"/>
      <c r="G45" s="199">
        <f t="shared" si="7"/>
        <v>0</v>
      </c>
    </row>
    <row r="46" spans="1:7">
      <c r="A46" s="206">
        <v>37</v>
      </c>
      <c r="B46" s="207" t="s">
        <v>378</v>
      </c>
      <c r="C46" s="219" t="s">
        <v>381</v>
      </c>
      <c r="D46" s="201" t="s">
        <v>189</v>
      </c>
      <c r="E46" s="200">
        <v>10</v>
      </c>
      <c r="F46" s="204"/>
      <c r="G46" s="199">
        <f t="shared" si="7"/>
        <v>0</v>
      </c>
    </row>
    <row r="47" spans="1:7">
      <c r="A47" s="206">
        <v>38</v>
      </c>
      <c r="B47" s="205" t="s">
        <v>377</v>
      </c>
      <c r="C47" s="219" t="s">
        <v>379</v>
      </c>
      <c r="D47" s="201" t="s">
        <v>68</v>
      </c>
      <c r="E47" s="200">
        <v>5</v>
      </c>
      <c r="F47" s="204"/>
      <c r="G47" s="199">
        <f t="shared" si="7"/>
        <v>0</v>
      </c>
    </row>
    <row r="48" spans="1:7">
      <c r="A48" s="210">
        <v>39</v>
      </c>
      <c r="B48" s="209" t="s">
        <v>375</v>
      </c>
      <c r="C48" s="219" t="s">
        <v>49</v>
      </c>
      <c r="D48" s="201" t="s">
        <v>68</v>
      </c>
      <c r="E48" s="200">
        <v>5</v>
      </c>
      <c r="F48" s="204"/>
      <c r="G48" s="199">
        <f t="shared" si="7"/>
        <v>0</v>
      </c>
    </row>
    <row r="49" spans="1:7">
      <c r="A49" s="206">
        <v>40</v>
      </c>
      <c r="B49" s="205" t="s">
        <v>372</v>
      </c>
      <c r="C49" s="219" t="s">
        <v>376</v>
      </c>
      <c r="D49" s="201" t="s">
        <v>68</v>
      </c>
      <c r="E49" s="200">
        <v>20</v>
      </c>
      <c r="F49" s="204"/>
      <c r="G49" s="199">
        <f t="shared" ref="G49:G50" si="8">E49*F49</f>
        <v>0</v>
      </c>
    </row>
    <row r="50" spans="1:7">
      <c r="A50" s="206">
        <v>41</v>
      </c>
      <c r="B50" s="205" t="s">
        <v>370</v>
      </c>
      <c r="C50" s="219" t="s">
        <v>374</v>
      </c>
      <c r="D50" s="201" t="s">
        <v>87</v>
      </c>
      <c r="E50" s="200">
        <v>35</v>
      </c>
      <c r="F50" s="204"/>
      <c r="G50" s="199">
        <f t="shared" si="8"/>
        <v>0</v>
      </c>
    </row>
    <row r="51" spans="1:7">
      <c r="A51" s="206">
        <v>42</v>
      </c>
      <c r="B51" s="205" t="s">
        <v>369</v>
      </c>
      <c r="C51" s="219"/>
      <c r="D51" s="201"/>
      <c r="E51" s="200"/>
      <c r="F51" s="204"/>
      <c r="G51" s="208">
        <f>E51*F51</f>
        <v>0</v>
      </c>
    </row>
    <row r="52" spans="1:7">
      <c r="A52" s="206"/>
      <c r="B52" s="205"/>
      <c r="C52" s="220" t="s">
        <v>445</v>
      </c>
      <c r="D52" s="201" t="s">
        <v>373</v>
      </c>
      <c r="E52" s="200" t="s">
        <v>4</v>
      </c>
      <c r="F52" s="204"/>
      <c r="G52" s="199"/>
    </row>
    <row r="53" spans="1:7" ht="45">
      <c r="A53" s="210">
        <v>43</v>
      </c>
      <c r="B53" s="209" t="s">
        <v>367</v>
      </c>
      <c r="C53" s="219" t="s">
        <v>371</v>
      </c>
      <c r="D53" s="201" t="s">
        <v>68</v>
      </c>
      <c r="E53" s="200">
        <v>1</v>
      </c>
      <c r="F53" s="204"/>
      <c r="G53" s="208">
        <f>E53*F53</f>
        <v>0</v>
      </c>
    </row>
    <row r="54" spans="1:7">
      <c r="A54" s="206">
        <v>44</v>
      </c>
      <c r="B54" s="205" t="s">
        <v>365</v>
      </c>
      <c r="C54" s="219" t="s">
        <v>49</v>
      </c>
      <c r="D54" s="201" t="s">
        <v>87</v>
      </c>
      <c r="E54" s="200">
        <v>1</v>
      </c>
      <c r="F54" s="204"/>
      <c r="G54" s="199">
        <f>E54*F54</f>
        <v>0</v>
      </c>
    </row>
    <row r="55" spans="1:7">
      <c r="A55" s="206"/>
      <c r="B55" s="205"/>
      <c r="C55" s="219" t="s">
        <v>368</v>
      </c>
      <c r="D55" s="201" t="s">
        <v>68</v>
      </c>
      <c r="E55" s="200">
        <v>1</v>
      </c>
      <c r="F55" s="204"/>
      <c r="G55" s="199">
        <f t="shared" ref="G55:G60" si="9">F55</f>
        <v>0</v>
      </c>
    </row>
    <row r="56" spans="1:7">
      <c r="A56" s="206">
        <v>45</v>
      </c>
      <c r="B56" s="207" t="s">
        <v>363</v>
      </c>
      <c r="C56" s="219" t="s">
        <v>366</v>
      </c>
      <c r="D56" s="201" t="s">
        <v>68</v>
      </c>
      <c r="E56" s="200">
        <v>1</v>
      </c>
      <c r="F56" s="204"/>
      <c r="G56" s="199">
        <f t="shared" si="9"/>
        <v>0</v>
      </c>
    </row>
    <row r="57" spans="1:7">
      <c r="A57" s="206">
        <v>46</v>
      </c>
      <c r="B57" s="205" t="s">
        <v>360</v>
      </c>
      <c r="C57" s="219" t="s">
        <v>364</v>
      </c>
      <c r="D57" s="201" t="s">
        <v>68</v>
      </c>
      <c r="E57" s="200">
        <v>1</v>
      </c>
      <c r="F57" s="204"/>
      <c r="G57" s="199">
        <f t="shared" si="9"/>
        <v>0</v>
      </c>
    </row>
    <row r="58" spans="1:7">
      <c r="A58" s="206"/>
      <c r="B58" s="205"/>
      <c r="C58" s="219"/>
      <c r="D58" s="201"/>
      <c r="E58" s="200"/>
      <c r="F58" s="204"/>
      <c r="G58" s="199">
        <f t="shared" si="9"/>
        <v>0</v>
      </c>
    </row>
    <row r="59" spans="1:7" s="191" customFormat="1">
      <c r="A59" s="203"/>
      <c r="B59" s="202"/>
      <c r="C59" s="220" t="s">
        <v>446</v>
      </c>
      <c r="D59" s="201"/>
      <c r="E59" s="200"/>
      <c r="F59" s="204"/>
      <c r="G59" s="199">
        <f t="shared" si="9"/>
        <v>0</v>
      </c>
    </row>
    <row r="60" spans="1:7">
      <c r="A60" s="206">
        <v>47</v>
      </c>
      <c r="B60" s="205" t="s">
        <v>447</v>
      </c>
      <c r="C60" s="219" t="s">
        <v>362</v>
      </c>
      <c r="D60" s="201" t="s">
        <v>27</v>
      </c>
      <c r="E60" s="200"/>
      <c r="F60" s="204"/>
      <c r="G60" s="199">
        <f t="shared" si="9"/>
        <v>0</v>
      </c>
    </row>
    <row r="61" spans="1:7" s="198" customFormat="1">
      <c r="A61" s="203">
        <v>48</v>
      </c>
      <c r="B61" s="202" t="s">
        <v>358</v>
      </c>
      <c r="C61" s="219" t="s">
        <v>361</v>
      </c>
      <c r="D61" s="201" t="s">
        <v>27</v>
      </c>
      <c r="E61" s="200"/>
      <c r="F61" s="204"/>
      <c r="G61" s="199">
        <f t="shared" ref="G61:G63" si="10">F61</f>
        <v>0</v>
      </c>
    </row>
    <row r="62" spans="1:7">
      <c r="A62" s="203">
        <v>49</v>
      </c>
      <c r="B62" s="202" t="s">
        <v>357</v>
      </c>
      <c r="C62" s="221" t="s">
        <v>359</v>
      </c>
      <c r="D62" s="201" t="s">
        <v>27</v>
      </c>
      <c r="E62" s="200"/>
      <c r="F62" s="218"/>
      <c r="G62" s="199">
        <f t="shared" si="10"/>
        <v>0</v>
      </c>
    </row>
    <row r="63" spans="1:7">
      <c r="A63" s="216">
        <v>50</v>
      </c>
      <c r="B63" s="217" t="s">
        <v>448</v>
      </c>
      <c r="C63" s="221" t="s">
        <v>356</v>
      </c>
      <c r="D63" s="201"/>
      <c r="E63" s="200"/>
      <c r="F63" s="218"/>
      <c r="G63" s="199">
        <f t="shared" si="10"/>
        <v>0</v>
      </c>
    </row>
    <row r="64" spans="1:7" s="198" customFormat="1">
      <c r="A64" s="222"/>
      <c r="B64" s="222" t="s">
        <v>354</v>
      </c>
      <c r="C64" s="224" t="s">
        <v>355</v>
      </c>
      <c r="D64" s="225"/>
      <c r="E64" s="226"/>
      <c r="F64" s="225"/>
      <c r="G64" s="223">
        <f>SUM(G8:G63)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200 ZT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'200 ZT'!Názvy_tisku</vt:lpstr>
      <vt:lpstr>'410 PS'!Názvy_tisku</vt:lpstr>
      <vt:lpstr>'700 MaR'!Názvy_tisku</vt:lpstr>
      <vt:lpstr>Rekapitulace!Názvy_tisku</vt:lpstr>
      <vt:lpstr>Objednatel</vt:lpstr>
      <vt:lpstr>'100 stavební'!Oblast_tisku</vt:lpstr>
      <vt:lpstr>'200 ZT'!Oblast_tisku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'200 ZT'!SloupecCC</vt:lpstr>
      <vt:lpstr>'410 PS'!SloupecCC</vt:lpstr>
      <vt:lpstr>'700 MaR'!SloupecCC</vt:lpstr>
      <vt:lpstr>SloupecCC</vt:lpstr>
      <vt:lpstr>'200 ZT'!SloupecCisloPol</vt:lpstr>
      <vt:lpstr>'410 PS'!SloupecCisloPol</vt:lpstr>
      <vt:lpstr>'700 MaR'!SloupecCisloPol</vt:lpstr>
      <vt:lpstr>SloupecCisloPol</vt:lpstr>
      <vt:lpstr>'200 ZT'!SloupecJC</vt:lpstr>
      <vt:lpstr>'410 PS'!SloupecJC</vt:lpstr>
      <vt:lpstr>'700 MaR'!SloupecJC</vt:lpstr>
      <vt:lpstr>SloupecJC</vt:lpstr>
      <vt:lpstr>'200 ZT'!SloupecMJ</vt:lpstr>
      <vt:lpstr>'410 PS'!SloupecMJ</vt:lpstr>
      <vt:lpstr>'700 MaR'!SloupecMJ</vt:lpstr>
      <vt:lpstr>SloupecMJ</vt:lpstr>
      <vt:lpstr>'200 ZT'!SloupecMnozstvi</vt:lpstr>
      <vt:lpstr>'410 PS'!SloupecMnozstvi</vt:lpstr>
      <vt:lpstr>'700 MaR'!SloupecMnozstvi</vt:lpstr>
      <vt:lpstr>SloupecMnozstvi</vt:lpstr>
      <vt:lpstr>'200 ZT'!SloupecNazPol</vt:lpstr>
      <vt:lpstr>'410 PS'!SloupecNazPol</vt:lpstr>
      <vt:lpstr>'700 MaR'!SloupecNazPol</vt:lpstr>
      <vt:lpstr>SloupecNazPol</vt:lpstr>
      <vt:lpstr>'200 ZT'!SloupecPC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2011-10-10T12:07:19Z</dcterms:created>
  <dcterms:modified xsi:type="dcterms:W3CDTF">2011-11-30T15:57:17Z</dcterms:modified>
</cp:coreProperties>
</file>